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8015" windowHeight="7875"/>
  </bookViews>
  <sheets>
    <sheet name="Transfection Optimization Wkst" sheetId="5" r:id="rId1"/>
  </sheets>
  <calcPr calcId="125725"/>
</workbook>
</file>

<file path=xl/calcChain.xml><?xml version="1.0" encoding="utf-8"?>
<calcChain xmlns="http://schemas.openxmlformats.org/spreadsheetml/2006/main">
  <c r="V40" i="5"/>
  <c r="U40"/>
  <c r="T40"/>
  <c r="S40"/>
  <c r="V39"/>
  <c r="U39"/>
  <c r="T39"/>
  <c r="S39"/>
  <c r="V38"/>
  <c r="U38"/>
  <c r="T38"/>
  <c r="S38"/>
  <c r="Q38"/>
  <c r="V37"/>
  <c r="U37"/>
  <c r="T37"/>
  <c r="S37"/>
  <c r="V36"/>
  <c r="U36"/>
  <c r="T36"/>
  <c r="S36"/>
  <c r="V35"/>
  <c r="U35"/>
  <c r="T35"/>
  <c r="S35"/>
  <c r="Q35"/>
  <c r="V34"/>
  <c r="U34"/>
  <c r="T34"/>
  <c r="S34"/>
  <c r="V33"/>
  <c r="U33"/>
  <c r="T33"/>
  <c r="S33"/>
  <c r="V32"/>
  <c r="U32"/>
  <c r="T32"/>
  <c r="S32"/>
  <c r="Q32"/>
  <c r="V31"/>
  <c r="U31"/>
  <c r="T31"/>
  <c r="S31"/>
  <c r="V30"/>
  <c r="U30"/>
  <c r="T30"/>
  <c r="S30"/>
  <c r="V29"/>
  <c r="U29"/>
  <c r="T29"/>
  <c r="S29"/>
  <c r="Q29"/>
  <c r="V28"/>
  <c r="U28"/>
  <c r="T28"/>
  <c r="S28"/>
  <c r="V27"/>
  <c r="U27"/>
  <c r="T27"/>
  <c r="S27"/>
  <c r="V26"/>
  <c r="U26"/>
  <c r="T26"/>
  <c r="S26"/>
  <c r="Q26"/>
  <c r="V25"/>
  <c r="U25"/>
  <c r="T25"/>
  <c r="S25"/>
  <c r="V24"/>
  <c r="U24"/>
  <c r="T24"/>
  <c r="S24"/>
  <c r="V23"/>
  <c r="U23"/>
  <c r="T23"/>
  <c r="S23"/>
  <c r="Q23"/>
  <c r="V22"/>
  <c r="U22"/>
  <c r="T22"/>
  <c r="S22"/>
  <c r="V21"/>
  <c r="U21"/>
  <c r="T21"/>
  <c r="S21"/>
  <c r="V20"/>
  <c r="U20"/>
  <c r="T20"/>
  <c r="S20"/>
</calcChain>
</file>

<file path=xl/sharedStrings.xml><?xml version="1.0" encoding="utf-8"?>
<sst xmlns="http://schemas.openxmlformats.org/spreadsheetml/2006/main" count="144" uniqueCount="39">
  <si>
    <t xml:space="preserve"> </t>
  </si>
  <si>
    <t>A</t>
  </si>
  <si>
    <t>X</t>
  </si>
  <si>
    <t>B</t>
  </si>
  <si>
    <t>C</t>
  </si>
  <si>
    <t>D</t>
  </si>
  <si>
    <t>E</t>
  </si>
  <si>
    <t>F</t>
  </si>
  <si>
    <t>G</t>
  </si>
  <si>
    <t>H</t>
  </si>
  <si>
    <t>Paste data into worksheet</t>
  </si>
  <si>
    <t>Cells Control</t>
  </si>
  <si>
    <r>
      <rPr>
        <b/>
        <sz val="10"/>
        <rFont val="Arial"/>
        <family val="2"/>
      </rPr>
      <t xml:space="preserve">1.5:1 </t>
    </r>
    <r>
      <rPr>
        <sz val="10"/>
        <rFont val="Arial"/>
        <family val="2"/>
      </rPr>
      <t>(MIX medium + 2µg DNA + 3µl FuGENE HD to 100µl)</t>
    </r>
  </si>
  <si>
    <r>
      <rPr>
        <b/>
        <sz val="10"/>
        <rFont val="Arial"/>
        <family val="2"/>
      </rPr>
      <t>2:1</t>
    </r>
    <r>
      <rPr>
        <sz val="11"/>
        <color theme="1"/>
        <rFont val="Calibri"/>
        <family val="2"/>
        <scheme val="minor"/>
      </rPr>
      <t xml:space="preserve"> (MIX medium + 2µg DNA + 4µl FuGENE HD to 100µl)</t>
    </r>
  </si>
  <si>
    <t>Medium</t>
  </si>
  <si>
    <t>DNA Control</t>
  </si>
  <si>
    <r>
      <rPr>
        <b/>
        <sz val="10"/>
        <rFont val="Arial"/>
        <family val="2"/>
      </rPr>
      <t>2.5:1</t>
    </r>
    <r>
      <rPr>
        <sz val="10"/>
        <rFont val="Arial"/>
        <family val="2"/>
      </rPr>
      <t xml:space="preserve"> (MIX medium + 2µg DNA + 5µl FuGENE HD to 100µl)</t>
    </r>
  </si>
  <si>
    <r>
      <rPr>
        <b/>
        <sz val="10"/>
        <rFont val="Arial"/>
        <family val="2"/>
      </rPr>
      <t>3:1</t>
    </r>
    <r>
      <rPr>
        <sz val="11"/>
        <color theme="1"/>
        <rFont val="Calibri"/>
        <family val="2"/>
        <scheme val="minor"/>
      </rPr>
      <t xml:space="preserve"> (MIX medium + 2µg DNA + 6µl FuGENE HD to 100µl)</t>
    </r>
  </si>
  <si>
    <t>FuGENE Control</t>
  </si>
  <si>
    <r>
      <t xml:space="preserve">3.5:1 </t>
    </r>
    <r>
      <rPr>
        <sz val="10"/>
        <rFont val="Arial"/>
        <family val="2"/>
      </rPr>
      <t>(MIX medium + 2µg DNA + 7µl FuGENE HD to 100µl)</t>
    </r>
  </si>
  <si>
    <r>
      <rPr>
        <b/>
        <sz val="10"/>
        <rFont val="Arial"/>
        <family val="2"/>
      </rPr>
      <t xml:space="preserve">4:1 </t>
    </r>
    <r>
      <rPr>
        <sz val="10"/>
        <rFont val="Arial"/>
        <family val="2"/>
      </rPr>
      <t>(MIX medium + 2µg DNA + 8µl FuGENE HD to 100µl)</t>
    </r>
  </si>
  <si>
    <r>
      <t>Volume MIX Added (</t>
    </r>
    <r>
      <rPr>
        <b/>
        <sz val="10"/>
        <rFont val="Calibri"/>
        <family val="2"/>
      </rPr>
      <t>µ</t>
    </r>
    <r>
      <rPr>
        <b/>
        <sz val="10"/>
        <rFont val="Arial"/>
        <family val="2"/>
      </rPr>
      <t>l):</t>
    </r>
  </si>
  <si>
    <t>Transfection Optimization Plate Layout</t>
  </si>
  <si>
    <r>
      <t xml:space="preserve">Reporter Data </t>
    </r>
    <r>
      <rPr>
        <b/>
        <sz val="10"/>
        <color theme="1"/>
        <rFont val="Arial"/>
        <family val="2"/>
      </rPr>
      <t>(e.g. One-Glo Relative Luminescence Units from the GloMax Multi+)</t>
    </r>
  </si>
  <si>
    <r>
      <t xml:space="preserve">Viability Data </t>
    </r>
    <r>
      <rPr>
        <b/>
        <sz val="10"/>
        <color theme="1"/>
        <rFont val="Arial"/>
        <family val="2"/>
      </rPr>
      <t>(e.g. CellTiter-Flouor Relative Fluorescence Units from the GloMax Multi+)</t>
    </r>
  </si>
  <si>
    <t>Sample</t>
  </si>
  <si>
    <r>
      <t>2</t>
    </r>
    <r>
      <rPr>
        <sz val="10"/>
        <rFont val="Calibri"/>
        <family val="2"/>
      </rPr>
      <t>µ</t>
    </r>
    <r>
      <rPr>
        <sz val="10"/>
        <rFont val="Arial"/>
        <family val="2"/>
      </rPr>
      <t>l</t>
    </r>
  </si>
  <si>
    <r>
      <t>5</t>
    </r>
    <r>
      <rPr>
        <sz val="10"/>
        <rFont val="Calibri"/>
        <family val="2"/>
      </rPr>
      <t>µ</t>
    </r>
    <r>
      <rPr>
        <sz val="10"/>
        <rFont val="Arial"/>
        <family val="2"/>
      </rPr>
      <t>l</t>
    </r>
  </si>
  <si>
    <r>
      <t>10</t>
    </r>
    <r>
      <rPr>
        <sz val="10"/>
        <rFont val="Calibri"/>
        <family val="2"/>
      </rPr>
      <t>µ</t>
    </r>
    <r>
      <rPr>
        <sz val="10"/>
        <rFont val="Arial"/>
        <family val="2"/>
      </rPr>
      <t>l</t>
    </r>
  </si>
  <si>
    <t>Data Analysis</t>
  </si>
  <si>
    <t>Mix Vol.</t>
  </si>
  <si>
    <t>Reporter Data</t>
  </si>
  <si>
    <t>Viability Data</t>
  </si>
  <si>
    <t>Average</t>
  </si>
  <si>
    <t>Std Err</t>
  </si>
  <si>
    <t>Cell</t>
  </si>
  <si>
    <t>DNA</t>
  </si>
  <si>
    <t>FuGENE</t>
  </si>
  <si>
    <t>Controls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</si>
</sst>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0.3499862666707357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sz val="10"/>
      <name val="Calibri"/>
      <family val="2"/>
    </font>
    <font>
      <b/>
      <sz val="8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81">
    <xf numFmtId="0" fontId="0" fillId="0" borderId="0" xfId="0"/>
    <xf numFmtId="0" fontId="18" fillId="0" borderId="0" xfId="0" applyFont="1" applyBorder="1" applyAlignment="1">
      <alignment horizontal="center"/>
    </xf>
    <xf numFmtId="0" fontId="20" fillId="0" borderId="0" xfId="42" applyAlignment="1">
      <alignment horizontal="right"/>
    </xf>
    <xf numFmtId="0" fontId="20" fillId="0" borderId="0" xfId="42"/>
    <xf numFmtId="0" fontId="20" fillId="0" borderId="13" xfId="42" applyBorder="1"/>
    <xf numFmtId="0" fontId="20" fillId="0" borderId="0" xfId="42" applyBorder="1"/>
    <xf numFmtId="0" fontId="20" fillId="0" borderId="14" xfId="42" applyBorder="1"/>
    <xf numFmtId="0" fontId="20" fillId="0" borderId="0" xfId="42" applyBorder="1" applyAlignment="1">
      <alignment horizontal="right"/>
    </xf>
    <xf numFmtId="0" fontId="18" fillId="0" borderId="0" xfId="42" applyFont="1" applyBorder="1" applyAlignment="1">
      <alignment horizontal="center"/>
    </xf>
    <xf numFmtId="0" fontId="18" fillId="0" borderId="0" xfId="42" applyNumberFormat="1" applyFont="1" applyBorder="1" applyAlignment="1">
      <alignment horizontal="center"/>
    </xf>
    <xf numFmtId="0" fontId="19" fillId="33" borderId="10" xfId="42" applyFont="1" applyFill="1" applyBorder="1" applyAlignment="1">
      <alignment horizontal="center" vertical="center"/>
    </xf>
    <xf numFmtId="0" fontId="20" fillId="33" borderId="11" xfId="42" applyFill="1" applyBorder="1"/>
    <xf numFmtId="0" fontId="20" fillId="33" borderId="12" xfId="42" applyFill="1" applyBorder="1"/>
    <xf numFmtId="0" fontId="20" fillId="0" borderId="0" xfId="42" applyFont="1" applyFill="1"/>
    <xf numFmtId="0" fontId="19" fillId="33" borderId="13" xfId="42" applyFont="1" applyFill="1" applyBorder="1" applyAlignment="1">
      <alignment horizontal="center" vertical="center"/>
    </xf>
    <xf numFmtId="0" fontId="20" fillId="33" borderId="14" xfId="42" applyFill="1" applyBorder="1"/>
    <xf numFmtId="0" fontId="19" fillId="33" borderId="15" xfId="42" applyFont="1" applyFill="1" applyBorder="1" applyAlignment="1">
      <alignment horizontal="center" vertical="center"/>
    </xf>
    <xf numFmtId="0" fontId="20" fillId="33" borderId="16" xfId="42" applyFill="1" applyBorder="1"/>
    <xf numFmtId="0" fontId="20" fillId="33" borderId="17" xfId="42" applyFill="1" applyBorder="1"/>
    <xf numFmtId="0" fontId="21" fillId="0" borderId="0" xfId="42" applyFont="1" applyBorder="1" applyAlignment="1">
      <alignment horizontal="center"/>
    </xf>
    <xf numFmtId="0" fontId="23" fillId="0" borderId="0" xfId="42" applyFont="1" applyAlignment="1">
      <alignment horizontal="left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6" fillId="0" borderId="0" xfId="0" applyFont="1"/>
    <xf numFmtId="1" fontId="20" fillId="0" borderId="0" xfId="42" applyNumberFormat="1" applyBorder="1"/>
    <xf numFmtId="1" fontId="20" fillId="0" borderId="16" xfId="42" applyNumberFormat="1" applyBorder="1"/>
    <xf numFmtId="0" fontId="20" fillId="35" borderId="0" xfId="42" applyFill="1" applyBorder="1" applyAlignment="1">
      <alignment horizontal="center" vertical="center"/>
    </xf>
    <xf numFmtId="0" fontId="20" fillId="34" borderId="13" xfId="42" applyFill="1" applyBorder="1" applyAlignment="1">
      <alignment horizontal="center"/>
    </xf>
    <xf numFmtId="0" fontId="20" fillId="37" borderId="13" xfId="42" applyFill="1" applyBorder="1" applyAlignment="1">
      <alignment horizontal="center"/>
    </xf>
    <xf numFmtId="0" fontId="20" fillId="40" borderId="13" xfId="42" applyFill="1" applyBorder="1" applyAlignment="1">
      <alignment horizontal="center"/>
    </xf>
    <xf numFmtId="0" fontId="20" fillId="36" borderId="0" xfId="42" applyFill="1" applyBorder="1" applyAlignment="1">
      <alignment horizontal="center" vertical="center"/>
    </xf>
    <xf numFmtId="0" fontId="20" fillId="38" borderId="0" xfId="42" applyFill="1" applyBorder="1" applyAlignment="1">
      <alignment horizontal="center" vertical="center"/>
    </xf>
    <xf numFmtId="0" fontId="20" fillId="42" borderId="0" xfId="42" applyFill="1" applyBorder="1" applyAlignment="1">
      <alignment horizontal="center" vertical="center"/>
    </xf>
    <xf numFmtId="0" fontId="20" fillId="41" borderId="0" xfId="42" applyFill="1" applyBorder="1" applyAlignment="1">
      <alignment horizontal="center" vertical="center"/>
    </xf>
    <xf numFmtId="0" fontId="20" fillId="39" borderId="0" xfId="42" applyFill="1" applyBorder="1" applyAlignment="1">
      <alignment horizontal="center" vertical="center"/>
    </xf>
    <xf numFmtId="0" fontId="20" fillId="42" borderId="16" xfId="42" applyFill="1" applyBorder="1" applyAlignment="1">
      <alignment horizontal="center" vertical="center"/>
    </xf>
    <xf numFmtId="0" fontId="21" fillId="0" borderId="23" xfId="42" applyFont="1" applyBorder="1" applyAlignment="1">
      <alignment horizontal="center"/>
    </xf>
    <xf numFmtId="0" fontId="21" fillId="0" borderId="18" xfId="42" applyFont="1" applyBorder="1" applyAlignment="1">
      <alignment horizontal="center"/>
    </xf>
    <xf numFmtId="0" fontId="28" fillId="0" borderId="18" xfId="42" applyFont="1" applyBorder="1" applyAlignment="1">
      <alignment horizontal="center"/>
    </xf>
    <xf numFmtId="0" fontId="28" fillId="0" borderId="24" xfId="42" applyFont="1" applyBorder="1" applyAlignment="1">
      <alignment horizontal="center"/>
    </xf>
    <xf numFmtId="0" fontId="28" fillId="0" borderId="25" xfId="42" applyFont="1" applyBorder="1" applyAlignment="1">
      <alignment horizontal="center"/>
    </xf>
    <xf numFmtId="1" fontId="20" fillId="0" borderId="14" xfId="42" applyNumberFormat="1" applyBorder="1"/>
    <xf numFmtId="1" fontId="20" fillId="0" borderId="17" xfId="42" applyNumberFormat="1" applyBorder="1"/>
    <xf numFmtId="1" fontId="20" fillId="0" borderId="26" xfId="42" applyNumberFormat="1" applyBorder="1"/>
    <xf numFmtId="1" fontId="20" fillId="0" borderId="27" xfId="42" applyNumberFormat="1" applyBorder="1"/>
    <xf numFmtId="0" fontId="20" fillId="41" borderId="13" xfId="42" applyFill="1" applyBorder="1" applyAlignment="1">
      <alignment horizontal="center" vertical="center"/>
    </xf>
    <xf numFmtId="0" fontId="20" fillId="42" borderId="13" xfId="42" applyFill="1" applyBorder="1" applyAlignment="1">
      <alignment horizontal="center" vertical="center"/>
    </xf>
    <xf numFmtId="0" fontId="20" fillId="42" borderId="15" xfId="42" applyFill="1" applyBorder="1" applyAlignment="1">
      <alignment horizontal="center" vertical="center"/>
    </xf>
    <xf numFmtId="0" fontId="19" fillId="40" borderId="0" xfId="42" applyFont="1" applyFill="1" applyBorder="1" applyAlignment="1">
      <alignment horizontal="center" vertical="center" wrapText="1"/>
    </xf>
    <xf numFmtId="0" fontId="21" fillId="41" borderId="0" xfId="42" applyFont="1" applyFill="1" applyBorder="1" applyAlignment="1">
      <alignment horizontal="center"/>
    </xf>
    <xf numFmtId="0" fontId="20" fillId="42" borderId="0" xfId="42" applyFont="1" applyFill="1" applyBorder="1" applyAlignment="1">
      <alignment horizontal="center"/>
    </xf>
    <xf numFmtId="0" fontId="20" fillId="35" borderId="13" xfId="42" applyFill="1" applyBorder="1" applyAlignment="1">
      <alignment horizontal="center" vertical="center"/>
    </xf>
    <xf numFmtId="0" fontId="20" fillId="43" borderId="28" xfId="42" applyFill="1" applyBorder="1" applyAlignment="1">
      <alignment horizontal="center" vertical="center"/>
    </xf>
    <xf numFmtId="0" fontId="20" fillId="43" borderId="29" xfId="42" applyFill="1" applyBorder="1" applyAlignment="1">
      <alignment horizontal="center" vertical="center"/>
    </xf>
    <xf numFmtId="0" fontId="21" fillId="0" borderId="0" xfId="0" applyFont="1" applyBorder="1" applyAlignment="1">
      <alignment horizontal="right"/>
    </xf>
    <xf numFmtId="0" fontId="23" fillId="0" borderId="19" xfId="42" applyFont="1" applyBorder="1" applyAlignment="1">
      <alignment horizontal="center"/>
    </xf>
    <xf numFmtId="0" fontId="23" fillId="0" borderId="20" xfId="42" applyFont="1" applyBorder="1" applyAlignment="1">
      <alignment horizontal="center"/>
    </xf>
    <xf numFmtId="0" fontId="23" fillId="0" borderId="21" xfId="42" applyFont="1" applyBorder="1" applyAlignment="1">
      <alignment horizontal="center"/>
    </xf>
    <xf numFmtId="0" fontId="23" fillId="0" borderId="22" xfId="42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1" fillId="0" borderId="18" xfId="42" applyFont="1" applyBorder="1" applyAlignment="1">
      <alignment horizontal="center"/>
    </xf>
    <xf numFmtId="0" fontId="21" fillId="0" borderId="25" xfId="42" applyFont="1" applyBorder="1" applyAlignment="1">
      <alignment horizontal="center"/>
    </xf>
    <xf numFmtId="0" fontId="21" fillId="0" borderId="24" xfId="42" applyFont="1" applyBorder="1" applyAlignment="1">
      <alignment horizontal="center"/>
    </xf>
    <xf numFmtId="0" fontId="20" fillId="36" borderId="13" xfId="42" applyFill="1" applyBorder="1" applyAlignment="1">
      <alignment horizontal="center" vertical="center"/>
    </xf>
    <xf numFmtId="0" fontId="20" fillId="38" borderId="13" xfId="42" applyFill="1" applyBorder="1" applyAlignment="1">
      <alignment horizontal="center" vertical="center"/>
    </xf>
    <xf numFmtId="0" fontId="20" fillId="39" borderId="13" xfId="42" applyFill="1" applyBorder="1" applyAlignment="1">
      <alignment horizontal="center" vertical="center"/>
    </xf>
    <xf numFmtId="0" fontId="19" fillId="34" borderId="0" xfId="42" applyFont="1" applyFill="1" applyBorder="1" applyAlignment="1">
      <alignment horizontal="center" vertical="center" wrapText="1"/>
    </xf>
    <xf numFmtId="0" fontId="20" fillId="35" borderId="0" xfId="42" applyFont="1" applyFill="1" applyBorder="1" applyAlignment="1">
      <alignment horizontal="center"/>
    </xf>
    <xf numFmtId="20" fontId="20" fillId="36" borderId="0" xfId="42" applyNumberFormat="1" applyFont="1" applyFill="1" applyBorder="1" applyAlignment="1">
      <alignment horizontal="center"/>
    </xf>
    <xf numFmtId="0" fontId="19" fillId="37" borderId="0" xfId="42" applyFont="1" applyFill="1" applyBorder="1" applyAlignment="1">
      <alignment horizontal="center" vertical="center" wrapText="1"/>
    </xf>
    <xf numFmtId="0" fontId="20" fillId="38" borderId="0" xfId="42" applyFont="1" applyFill="1" applyBorder="1" applyAlignment="1">
      <alignment horizontal="center"/>
    </xf>
    <xf numFmtId="0" fontId="20" fillId="39" borderId="0" xfId="42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5490507436570433"/>
          <c:y val="5.0011349932609792E-2"/>
          <c:w val="0.74592738407699033"/>
          <c:h val="0.70362985032276393"/>
        </c:manualLayout>
      </c:layout>
      <c:barChart>
        <c:barDir val="col"/>
        <c:grouping val="clustered"/>
        <c:ser>
          <c:idx val="0"/>
          <c:order val="0"/>
          <c:tx>
            <c:v>Reporter</c:v>
          </c:tx>
          <c:spPr>
            <a:solidFill>
              <a:schemeClr val="accent2"/>
            </a:solidFill>
          </c:spPr>
          <c:errBars>
            <c:errBarType val="both"/>
            <c:errValType val="cust"/>
            <c:plus>
              <c:numRef>
                <c:f>'Transfection Optimization Wkst'!$T$20:$T$40</c:f>
                <c:numCache>
                  <c:formatCode>General</c:formatCode>
                  <c:ptCount val="21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</c:numCache>
              </c:numRef>
            </c:plus>
            <c:minus>
              <c:numRef>
                <c:f>'Transfection Optimization Wkst'!$T$20:$T$40</c:f>
                <c:numCache>
                  <c:formatCode>General</c:formatCode>
                  <c:ptCount val="21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</c:numCache>
              </c:numRef>
            </c:minus>
            <c:spPr>
              <a:ln>
                <a:solidFill>
                  <a:schemeClr val="accent2"/>
                </a:solidFill>
              </a:ln>
            </c:spPr>
          </c:errBars>
          <c:cat>
            <c:multiLvlStrRef>
              <c:f>'Transfection Optimization Wkst'!$Q$20:$R$40</c:f>
              <c:multiLvlStrCache>
                <c:ptCount val="21"/>
                <c:lvl>
                  <c:pt idx="0">
                    <c:v>Cell</c:v>
                  </c:pt>
                  <c:pt idx="1">
                    <c:v>DNA</c:v>
                  </c:pt>
                  <c:pt idx="2">
                    <c:v>FuGENE</c:v>
                  </c:pt>
                  <c:pt idx="3">
                    <c:v>2µl</c:v>
                  </c:pt>
                  <c:pt idx="4">
                    <c:v>5µl</c:v>
                  </c:pt>
                  <c:pt idx="5">
                    <c:v>10µl</c:v>
                  </c:pt>
                  <c:pt idx="6">
                    <c:v>2µl</c:v>
                  </c:pt>
                  <c:pt idx="7">
                    <c:v>5µl</c:v>
                  </c:pt>
                  <c:pt idx="8">
                    <c:v>10µl</c:v>
                  </c:pt>
                  <c:pt idx="9">
                    <c:v>2µl</c:v>
                  </c:pt>
                  <c:pt idx="10">
                    <c:v>5µl</c:v>
                  </c:pt>
                  <c:pt idx="11">
                    <c:v>10µl</c:v>
                  </c:pt>
                  <c:pt idx="12">
                    <c:v>2µl</c:v>
                  </c:pt>
                  <c:pt idx="13">
                    <c:v>5µl</c:v>
                  </c:pt>
                  <c:pt idx="14">
                    <c:v>10µl</c:v>
                  </c:pt>
                  <c:pt idx="15">
                    <c:v>2µl</c:v>
                  </c:pt>
                  <c:pt idx="16">
                    <c:v>5µl</c:v>
                  </c:pt>
                  <c:pt idx="17">
                    <c:v>10µl</c:v>
                  </c:pt>
                  <c:pt idx="18">
                    <c:v>2µl</c:v>
                  </c:pt>
                  <c:pt idx="19">
                    <c:v>5µl</c:v>
                  </c:pt>
                  <c:pt idx="20">
                    <c:v>10µl</c:v>
                  </c:pt>
                </c:lvl>
                <c:lvl>
                  <c:pt idx="0">
                    <c:v>Controls</c:v>
                  </c:pt>
                  <c:pt idx="3">
                    <c:v>1.5:1</c:v>
                  </c:pt>
                  <c:pt idx="6">
                    <c:v>2:1</c:v>
                  </c:pt>
                  <c:pt idx="9">
                    <c:v>2.5:1</c:v>
                  </c:pt>
                  <c:pt idx="12">
                    <c:v>3:1</c:v>
                  </c:pt>
                  <c:pt idx="15">
                    <c:v>3.5:1</c:v>
                  </c:pt>
                  <c:pt idx="18">
                    <c:v>4:1</c:v>
                  </c:pt>
                </c:lvl>
              </c:multiLvlStrCache>
            </c:multiLvlStrRef>
          </c:cat>
          <c:val>
            <c:numRef>
              <c:f>'Transfection Optimization Wkst'!$S$20:$S$40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axId val="75856128"/>
        <c:axId val="75866880"/>
      </c:barChart>
      <c:scatterChart>
        <c:scatterStyle val="lineMarker"/>
        <c:ser>
          <c:idx val="1"/>
          <c:order val="1"/>
          <c:tx>
            <c:v>Viability</c:v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'Transfection Optimization Wkst'!$V$20:$V$40</c:f>
                <c:numCache>
                  <c:formatCode>General</c:formatCode>
                  <c:ptCount val="21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</c:numCache>
              </c:numRef>
            </c:plus>
            <c:minus>
              <c:numRef>
                <c:f>'Transfection Optimization Wkst'!$V$20:$V$40</c:f>
                <c:numCache>
                  <c:formatCode>General</c:formatCode>
                  <c:ptCount val="21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</c:numCache>
              </c:numRef>
            </c:minus>
          </c:errBars>
          <c:yVal>
            <c:numRef>
              <c:f>'Transfection Optimization Wkst'!$U$20:$U$40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</c:ser>
        <c:axId val="75883264"/>
        <c:axId val="75868800"/>
      </c:scatterChart>
      <c:catAx>
        <c:axId val="758561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Transfection Condition (FuGENE</a:t>
                </a:r>
                <a:r>
                  <a:rPr lang="en-US" sz="1200" baseline="0"/>
                  <a:t> HD:DNA Ratio and Volume Added)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27315884729646517"/>
              <c:y val="0.94532828282828285"/>
            </c:manualLayout>
          </c:layout>
        </c:title>
        <c:tickLblPos val="nextTo"/>
        <c:crossAx val="75866880"/>
        <c:crosses val="autoZero"/>
        <c:auto val="1"/>
        <c:lblAlgn val="ctr"/>
        <c:lblOffset val="100"/>
      </c:catAx>
      <c:valAx>
        <c:axId val="7586688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Reporter Activity</a:t>
                </a:r>
              </a:p>
            </c:rich>
          </c:tx>
          <c:layout/>
        </c:title>
        <c:numFmt formatCode="0" sourceLinked="1"/>
        <c:tickLblPos val="nextTo"/>
        <c:crossAx val="75856128"/>
        <c:crosses val="autoZero"/>
        <c:crossBetween val="between"/>
      </c:valAx>
      <c:valAx>
        <c:axId val="75868800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Viability</a:t>
                </a:r>
              </a:p>
            </c:rich>
          </c:tx>
          <c:layout/>
        </c:title>
        <c:numFmt formatCode="0" sourceLinked="1"/>
        <c:tickLblPos val="nextTo"/>
        <c:crossAx val="75883264"/>
        <c:crosses val="max"/>
        <c:crossBetween val="midCat"/>
      </c:valAx>
      <c:valAx>
        <c:axId val="75883264"/>
        <c:scaling>
          <c:orientation val="minMax"/>
        </c:scaling>
        <c:delete val="1"/>
        <c:axPos val="b"/>
        <c:tickLblPos val="none"/>
        <c:crossAx val="758688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520438143234859"/>
          <c:y val="4.9380816034359371E-2"/>
          <c:w val="0.12197051638309821"/>
          <c:h val="9.1327845382963582E-2"/>
        </c:manualLayout>
      </c:layout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523874</xdr:colOff>
      <xdr:row>15</xdr:row>
      <xdr:rowOff>19050</xdr:rowOff>
    </xdr:from>
    <xdr:to>
      <xdr:col>34</xdr:col>
      <xdr:colOff>104775</xdr:colOff>
      <xdr:row>40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44"/>
  <sheetViews>
    <sheetView tabSelected="1" topLeftCell="B1" workbookViewId="0">
      <selection activeCell="P6" sqref="P6"/>
    </sheetView>
  </sheetViews>
  <sheetFormatPr defaultRowHeight="12.75"/>
  <cols>
    <col min="1" max="1" width="9.140625" style="3" customWidth="1"/>
    <col min="2" max="2" width="5.42578125" style="2" customWidth="1"/>
    <col min="3" max="14" width="6.7109375" style="3" customWidth="1"/>
    <col min="15" max="16384" width="9.140625" style="3"/>
  </cols>
  <sheetData>
    <row r="2" spans="1:22" ht="21" thickBot="1">
      <c r="B2" s="67" t="s">
        <v>22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22" ht="21" thickTop="1">
      <c r="B3" s="20"/>
    </row>
    <row r="4" spans="1:22" ht="20.100000000000001" customHeight="1" thickBot="1">
      <c r="A4" s="5"/>
      <c r="B4" s="7"/>
      <c r="C4" s="8">
        <v>1</v>
      </c>
      <c r="D4" s="8">
        <v>2</v>
      </c>
      <c r="E4" s="8">
        <v>3</v>
      </c>
      <c r="F4" s="8">
        <v>4</v>
      </c>
      <c r="G4" s="8">
        <v>5</v>
      </c>
      <c r="H4" s="8">
        <v>6</v>
      </c>
      <c r="I4" s="8">
        <v>7</v>
      </c>
      <c r="J4" s="8">
        <v>8</v>
      </c>
      <c r="K4" s="8">
        <v>9</v>
      </c>
      <c r="L4" s="9">
        <v>10</v>
      </c>
      <c r="M4" s="8">
        <v>11</v>
      </c>
      <c r="N4" s="8">
        <v>12</v>
      </c>
    </row>
    <row r="5" spans="1:22" ht="20.100000000000001" customHeight="1">
      <c r="A5" s="5"/>
      <c r="B5" s="8" t="s">
        <v>1</v>
      </c>
      <c r="C5" s="10" t="s">
        <v>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P5" s="13"/>
    </row>
    <row r="6" spans="1:22" ht="20.100000000000001" customHeight="1">
      <c r="A6" s="5"/>
      <c r="B6" s="8" t="s">
        <v>3</v>
      </c>
      <c r="C6" s="14"/>
      <c r="D6" s="75" t="s">
        <v>11</v>
      </c>
      <c r="E6" s="76" t="s">
        <v>12</v>
      </c>
      <c r="F6" s="76"/>
      <c r="G6" s="76"/>
      <c r="H6" s="76"/>
      <c r="I6" s="76"/>
      <c r="J6" s="76"/>
      <c r="K6" s="76"/>
      <c r="L6" s="76"/>
      <c r="M6" s="76"/>
      <c r="N6" s="15"/>
      <c r="P6" s="13"/>
    </row>
    <row r="7" spans="1:22" ht="20.100000000000001" customHeight="1">
      <c r="A7" s="5"/>
      <c r="B7" s="8" t="s">
        <v>4</v>
      </c>
      <c r="C7" s="14"/>
      <c r="D7" s="75"/>
      <c r="E7" s="77" t="s">
        <v>13</v>
      </c>
      <c r="F7" s="77"/>
      <c r="G7" s="77"/>
      <c r="H7" s="77"/>
      <c r="I7" s="77"/>
      <c r="J7" s="77"/>
      <c r="K7" s="77"/>
      <c r="L7" s="77"/>
      <c r="M7" s="77"/>
      <c r="N7" s="15"/>
    </row>
    <row r="8" spans="1:22" ht="20.100000000000001" customHeight="1">
      <c r="A8" s="5"/>
      <c r="B8" s="8" t="s">
        <v>5</v>
      </c>
      <c r="C8" s="14" t="s">
        <v>14</v>
      </c>
      <c r="D8" s="78" t="s">
        <v>15</v>
      </c>
      <c r="E8" s="79" t="s">
        <v>16</v>
      </c>
      <c r="F8" s="79"/>
      <c r="G8" s="79"/>
      <c r="H8" s="79"/>
      <c r="I8" s="79"/>
      <c r="J8" s="79"/>
      <c r="K8" s="79"/>
      <c r="L8" s="79"/>
      <c r="M8" s="79"/>
      <c r="N8" s="15"/>
    </row>
    <row r="9" spans="1:22" ht="20.100000000000001" customHeight="1">
      <c r="A9" s="5"/>
      <c r="B9" s="8" t="s">
        <v>6</v>
      </c>
      <c r="C9" s="14"/>
      <c r="D9" s="78"/>
      <c r="E9" s="80" t="s">
        <v>17</v>
      </c>
      <c r="F9" s="80"/>
      <c r="G9" s="80"/>
      <c r="H9" s="80"/>
      <c r="I9" s="80"/>
      <c r="J9" s="80"/>
      <c r="K9" s="80"/>
      <c r="L9" s="80"/>
      <c r="M9" s="80"/>
      <c r="N9" s="15"/>
    </row>
    <row r="10" spans="1:22" ht="20.100000000000001" customHeight="1">
      <c r="A10" s="5"/>
      <c r="B10" s="8" t="s">
        <v>7</v>
      </c>
      <c r="C10" s="14"/>
      <c r="D10" s="57" t="s">
        <v>18</v>
      </c>
      <c r="E10" s="58" t="s">
        <v>19</v>
      </c>
      <c r="F10" s="58"/>
      <c r="G10" s="58"/>
      <c r="H10" s="58"/>
      <c r="I10" s="58"/>
      <c r="J10" s="58"/>
      <c r="K10" s="58"/>
      <c r="L10" s="58"/>
      <c r="M10" s="58"/>
      <c r="N10" s="15"/>
    </row>
    <row r="11" spans="1:22" ht="20.100000000000001" customHeight="1">
      <c r="A11" s="5"/>
      <c r="B11" s="8" t="s">
        <v>8</v>
      </c>
      <c r="C11" s="14"/>
      <c r="D11" s="57"/>
      <c r="E11" s="59" t="s">
        <v>20</v>
      </c>
      <c r="F11" s="59"/>
      <c r="G11" s="59"/>
      <c r="H11" s="59"/>
      <c r="I11" s="59"/>
      <c r="J11" s="59"/>
      <c r="K11" s="59"/>
      <c r="L11" s="59"/>
      <c r="M11" s="59"/>
      <c r="N11" s="15"/>
    </row>
    <row r="12" spans="1:22" ht="20.100000000000001" customHeight="1" thickBot="1">
      <c r="A12" s="5"/>
      <c r="B12" s="8" t="s">
        <v>9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/>
    </row>
    <row r="13" spans="1:22" ht="15">
      <c r="A13" s="63" t="s">
        <v>21</v>
      </c>
      <c r="B13" s="63"/>
      <c r="C13" s="63"/>
      <c r="D13" s="63"/>
      <c r="E13" s="27">
        <v>2</v>
      </c>
      <c r="F13" s="27">
        <v>2</v>
      </c>
      <c r="G13" s="27">
        <v>2</v>
      </c>
      <c r="H13" s="27">
        <v>5</v>
      </c>
      <c r="I13" s="27">
        <v>5</v>
      </c>
      <c r="J13" s="27">
        <v>5</v>
      </c>
      <c r="K13" s="27">
        <v>10</v>
      </c>
      <c r="L13" s="27">
        <v>10</v>
      </c>
      <c r="M13" s="27">
        <v>10</v>
      </c>
    </row>
    <row r="14" spans="1:22">
      <c r="B14" s="3"/>
    </row>
    <row r="15" spans="1:22" ht="13.5" thickBot="1"/>
    <row r="16" spans="1:22" ht="21" thickBot="1">
      <c r="Q16" s="64" t="s">
        <v>29</v>
      </c>
      <c r="R16" s="65"/>
      <c r="S16" s="65"/>
      <c r="T16" s="65"/>
      <c r="U16" s="65"/>
      <c r="V16" s="66"/>
    </row>
    <row r="17" spans="2:22" ht="21.75" thickTop="1" thickBot="1">
      <c r="B17" s="68" t="s">
        <v>23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Q17" s="4"/>
      <c r="R17" s="5"/>
      <c r="S17" s="5"/>
      <c r="T17" s="5"/>
      <c r="U17" s="5"/>
      <c r="V17" s="6"/>
    </row>
    <row r="18" spans="2:22" ht="15.75" thickTop="1">
      <c r="B18"/>
      <c r="C18" s="32" t="s">
        <v>10</v>
      </c>
      <c r="D18"/>
      <c r="Q18" s="4"/>
      <c r="R18" s="19"/>
      <c r="S18" s="69" t="s">
        <v>31</v>
      </c>
      <c r="T18" s="69"/>
      <c r="U18" s="70" t="s">
        <v>32</v>
      </c>
      <c r="V18" s="71"/>
    </row>
    <row r="19" spans="2:22" ht="15">
      <c r="B19"/>
      <c r="C19" s="32"/>
      <c r="D19"/>
      <c r="Q19" s="45" t="s">
        <v>25</v>
      </c>
      <c r="R19" s="46" t="s">
        <v>30</v>
      </c>
      <c r="S19" s="47" t="s">
        <v>33</v>
      </c>
      <c r="T19" s="47" t="s">
        <v>34</v>
      </c>
      <c r="U19" s="49" t="s">
        <v>33</v>
      </c>
      <c r="V19" s="48" t="s">
        <v>34</v>
      </c>
    </row>
    <row r="20" spans="2:22" ht="15.75" thickBot="1">
      <c r="B20" s="21"/>
      <c r="C20" s="1">
        <v>1</v>
      </c>
      <c r="D20" s="1">
        <v>2</v>
      </c>
      <c r="E20" s="1">
        <v>3</v>
      </c>
      <c r="F20" s="1">
        <v>4</v>
      </c>
      <c r="G20" s="1">
        <v>5</v>
      </c>
      <c r="H20" s="1">
        <v>6</v>
      </c>
      <c r="I20" s="1">
        <v>7</v>
      </c>
      <c r="J20" s="1">
        <v>8</v>
      </c>
      <c r="K20" s="1">
        <v>9</v>
      </c>
      <c r="L20" s="1">
        <v>10</v>
      </c>
      <c r="M20" s="1">
        <v>11</v>
      </c>
      <c r="N20" s="1">
        <v>12</v>
      </c>
      <c r="Q20" s="61" t="s">
        <v>38</v>
      </c>
      <c r="R20" s="36" t="s">
        <v>35</v>
      </c>
      <c r="S20" s="33" t="e">
        <f>AVERAGE(D22:D23)</f>
        <v>#DIV/0!</v>
      </c>
      <c r="T20" s="33" t="e">
        <f>STDEV(D22:D23)/SQRT(2)</f>
        <v>#DIV/0!</v>
      </c>
      <c r="U20" s="52" t="e">
        <f>AVERAGE(D38:D39)</f>
        <v>#DIV/0!</v>
      </c>
      <c r="V20" s="50" t="e">
        <f>STDEV(D38:D39)/SQRT(2)</f>
        <v>#DIV/0!</v>
      </c>
    </row>
    <row r="21" spans="2:22" ht="15">
      <c r="B21" s="22" t="s">
        <v>1</v>
      </c>
      <c r="C21" s="23" t="s">
        <v>2</v>
      </c>
      <c r="D21" s="24" t="s">
        <v>2</v>
      </c>
      <c r="E21" s="24" t="s">
        <v>2</v>
      </c>
      <c r="F21" s="24" t="s">
        <v>2</v>
      </c>
      <c r="G21" s="24" t="s">
        <v>2</v>
      </c>
      <c r="H21" s="24" t="s">
        <v>2</v>
      </c>
      <c r="I21" s="24" t="s">
        <v>2</v>
      </c>
      <c r="J21" s="24" t="s">
        <v>2</v>
      </c>
      <c r="K21" s="24" t="s">
        <v>2</v>
      </c>
      <c r="L21" s="24" t="s">
        <v>2</v>
      </c>
      <c r="M21" s="24" t="s">
        <v>2</v>
      </c>
      <c r="N21" s="25" t="s">
        <v>2</v>
      </c>
      <c r="Q21" s="62"/>
      <c r="R21" s="37" t="s">
        <v>36</v>
      </c>
      <c r="S21" s="33" t="e">
        <f>AVERAGE(D24:D25)</f>
        <v>#DIV/0!</v>
      </c>
      <c r="T21" s="33" t="e">
        <f>STDEV(D24:D25)/SQRT(2)</f>
        <v>#DIV/0!</v>
      </c>
      <c r="U21" s="52" t="e">
        <f>AVERAGE(D40:D41)</f>
        <v>#DIV/0!</v>
      </c>
      <c r="V21" s="50" t="e">
        <f>STDEV(D40:D41)/SQRT(2)</f>
        <v>#DIV/0!</v>
      </c>
    </row>
    <row r="22" spans="2:22" ht="15">
      <c r="B22" s="22" t="s">
        <v>3</v>
      </c>
      <c r="C22" s="26" t="s">
        <v>2</v>
      </c>
      <c r="D22"/>
      <c r="E22"/>
      <c r="F22"/>
      <c r="G22"/>
      <c r="H22"/>
      <c r="I22"/>
      <c r="J22"/>
      <c r="K22"/>
      <c r="L22"/>
      <c r="M22"/>
      <c r="N22" s="28" t="s">
        <v>2</v>
      </c>
      <c r="Q22" s="62"/>
      <c r="R22" s="38" t="s">
        <v>37</v>
      </c>
      <c r="S22" s="33" t="e">
        <f>AVERAGE(D26:D27)</f>
        <v>#DIV/0!</v>
      </c>
      <c r="T22" s="33" t="e">
        <f>STDEV(D26:D27)/SQRT(2)</f>
        <v>#DIV/0!</v>
      </c>
      <c r="U22" s="52" t="e">
        <f>AVERAGE(D42:D43)</f>
        <v>#DIV/0!</v>
      </c>
      <c r="V22" s="50" t="e">
        <f>STDEV(D42:D43)/SQRT(2)</f>
        <v>#DIV/0!</v>
      </c>
    </row>
    <row r="23" spans="2:22" ht="15">
      <c r="B23" s="22" t="s">
        <v>4</v>
      </c>
      <c r="C23" s="26" t="s">
        <v>2</v>
      </c>
      <c r="D23"/>
      <c r="E23"/>
      <c r="F23"/>
      <c r="G23"/>
      <c r="H23"/>
      <c r="I23"/>
      <c r="J23"/>
      <c r="K23"/>
      <c r="L23"/>
      <c r="M23"/>
      <c r="N23" s="28" t="s">
        <v>2</v>
      </c>
      <c r="Q23" s="60" t="str">
        <f>"1.5:1"</f>
        <v>1.5:1</v>
      </c>
      <c r="R23" s="35" t="s">
        <v>26</v>
      </c>
      <c r="S23" s="33" t="e">
        <f>AVERAGE(E22:G22)</f>
        <v>#DIV/0!</v>
      </c>
      <c r="T23" s="33" t="e">
        <f>STDEV(E22:G22)/SQRT(3)</f>
        <v>#DIV/0!</v>
      </c>
      <c r="U23" s="52" t="e">
        <f>AVERAGE(E38:G38)</f>
        <v>#DIV/0!</v>
      </c>
      <c r="V23" s="50" t="e">
        <f>STDEV(E38:G38)/SQRT(3)</f>
        <v>#DIV/0!</v>
      </c>
    </row>
    <row r="24" spans="2:22" ht="15">
      <c r="B24" s="22" t="s">
        <v>5</v>
      </c>
      <c r="C24" s="26" t="s">
        <v>2</v>
      </c>
      <c r="D24"/>
      <c r="E24"/>
      <c r="F24"/>
      <c r="G24"/>
      <c r="H24"/>
      <c r="I24"/>
      <c r="J24"/>
      <c r="K24"/>
      <c r="L24"/>
      <c r="M24"/>
      <c r="N24" s="28" t="s">
        <v>2</v>
      </c>
      <c r="Q24" s="60"/>
      <c r="R24" s="35" t="s">
        <v>27</v>
      </c>
      <c r="S24" s="33" t="e">
        <f>AVERAGE(H22:J22)</f>
        <v>#DIV/0!</v>
      </c>
      <c r="T24" s="33" t="e">
        <f>STDEV(H22:J22)/SQRT(3)</f>
        <v>#DIV/0!</v>
      </c>
      <c r="U24" s="52" t="e">
        <f>AVERAGE(H38:J38)</f>
        <v>#DIV/0!</v>
      </c>
      <c r="V24" s="50" t="e">
        <f>STDEV(H38:J38)/SQRT(3)</f>
        <v>#DIV/0!</v>
      </c>
    </row>
    <row r="25" spans="2:22" ht="15">
      <c r="B25" s="22" t="s">
        <v>6</v>
      </c>
      <c r="C25" s="26" t="s">
        <v>2</v>
      </c>
      <c r="D25"/>
      <c r="E25"/>
      <c r="F25"/>
      <c r="G25"/>
      <c r="H25"/>
      <c r="I25"/>
      <c r="J25"/>
      <c r="K25"/>
      <c r="L25"/>
      <c r="M25"/>
      <c r="N25" s="28" t="s">
        <v>2</v>
      </c>
      <c r="Q25" s="60"/>
      <c r="R25" s="35" t="s">
        <v>28</v>
      </c>
      <c r="S25" s="33" t="e">
        <f>AVERAGE(K22:M22)</f>
        <v>#DIV/0!</v>
      </c>
      <c r="T25" s="33" t="e">
        <f>STDEV(K22:M22)/SQRT(3)</f>
        <v>#DIV/0!</v>
      </c>
      <c r="U25" s="52" t="e">
        <f>AVERAGE(K38:M38)</f>
        <v>#DIV/0!</v>
      </c>
      <c r="V25" s="50" t="e">
        <f>STDEV(K38:M38)/SQRT(3)</f>
        <v>#DIV/0!</v>
      </c>
    </row>
    <row r="26" spans="2:22" ht="15">
      <c r="B26" s="22" t="s">
        <v>7</v>
      </c>
      <c r="C26" s="26" t="s">
        <v>2</v>
      </c>
      <c r="D26"/>
      <c r="E26"/>
      <c r="F26"/>
      <c r="G26"/>
      <c r="H26"/>
      <c r="I26"/>
      <c r="J26"/>
      <c r="K26"/>
      <c r="L26"/>
      <c r="M26"/>
      <c r="N26" s="28" t="s">
        <v>2</v>
      </c>
      <c r="Q26" s="72" t="str">
        <f>"2:1"</f>
        <v>2:1</v>
      </c>
      <c r="R26" s="39" t="s">
        <v>26</v>
      </c>
      <c r="S26" s="33" t="e">
        <f>AVERAGE(E23:G23)</f>
        <v>#DIV/0!</v>
      </c>
      <c r="T26" s="33" t="e">
        <f>STDEV(E23:G23)/SQRT(3)</f>
        <v>#DIV/0!</v>
      </c>
      <c r="U26" s="52" t="e">
        <f>AVERAGE(E39:G39)</f>
        <v>#DIV/0!</v>
      </c>
      <c r="V26" s="50" t="e">
        <f>STDEV(E39:G39)/SQRT(3)</f>
        <v>#DIV/0!</v>
      </c>
    </row>
    <row r="27" spans="2:22" ht="15">
      <c r="B27" s="22" t="s">
        <v>8</v>
      </c>
      <c r="C27" s="26" t="s">
        <v>2</v>
      </c>
      <c r="D27"/>
      <c r="E27"/>
      <c r="F27"/>
      <c r="G27"/>
      <c r="H27"/>
      <c r="I27"/>
      <c r="J27"/>
      <c r="K27"/>
      <c r="L27"/>
      <c r="M27"/>
      <c r="N27" s="28" t="s">
        <v>2</v>
      </c>
      <c r="Q27" s="72"/>
      <c r="R27" s="39" t="s">
        <v>27</v>
      </c>
      <c r="S27" s="33" t="e">
        <f>AVERAGE(H23:J23)</f>
        <v>#DIV/0!</v>
      </c>
      <c r="T27" s="33" t="e">
        <f>STDEV(H23:J23)/SQRT(3)</f>
        <v>#DIV/0!</v>
      </c>
      <c r="U27" s="52" t="e">
        <f>AVERAGE(H39:J39)</f>
        <v>#DIV/0!</v>
      </c>
      <c r="V27" s="50" t="e">
        <f>STDEV(H39:J39)/SQRT(3)</f>
        <v>#DIV/0!</v>
      </c>
    </row>
    <row r="28" spans="2:22" ht="15.75" thickBot="1">
      <c r="B28" s="22" t="s">
        <v>9</v>
      </c>
      <c r="C28" s="29" t="s">
        <v>2</v>
      </c>
      <c r="D28" s="30" t="s">
        <v>2</v>
      </c>
      <c r="E28" s="30" t="s">
        <v>2</v>
      </c>
      <c r="F28" s="30" t="s">
        <v>2</v>
      </c>
      <c r="G28" s="30" t="s">
        <v>2</v>
      </c>
      <c r="H28" s="30" t="s">
        <v>2</v>
      </c>
      <c r="I28" s="30" t="s">
        <v>2</v>
      </c>
      <c r="J28" s="30" t="s">
        <v>2</v>
      </c>
      <c r="K28" s="30" t="s">
        <v>2</v>
      </c>
      <c r="L28" s="30" t="s">
        <v>2</v>
      </c>
      <c r="M28" s="30" t="s">
        <v>2</v>
      </c>
      <c r="N28" s="31" t="s">
        <v>2</v>
      </c>
      <c r="Q28" s="72"/>
      <c r="R28" s="39" t="s">
        <v>28</v>
      </c>
      <c r="S28" s="33" t="e">
        <f>AVERAGE(K23:M23)</f>
        <v>#DIV/0!</v>
      </c>
      <c r="T28" s="33" t="e">
        <f>STDEV(K23:M23)/SQRT(3)</f>
        <v>#DIV/0!</v>
      </c>
      <c r="U28" s="52" t="e">
        <f>AVERAGE(K39:M39)</f>
        <v>#DIV/0!</v>
      </c>
      <c r="V28" s="50" t="e">
        <f>STDEV(K39:M39)/SQRT(3)</f>
        <v>#DIV/0!</v>
      </c>
    </row>
    <row r="29" spans="2:22" ht="1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Q29" s="73" t="str">
        <f>"2.5:1"</f>
        <v>2.5:1</v>
      </c>
      <c r="R29" s="40" t="s">
        <v>26</v>
      </c>
      <c r="S29" s="33" t="e">
        <f>AVERAGE(E24:G24)</f>
        <v>#DIV/0!</v>
      </c>
      <c r="T29" s="33" t="e">
        <f>STDEV(E24:G24)/SQRT(3)</f>
        <v>#DIV/0!</v>
      </c>
      <c r="U29" s="52" t="e">
        <f>AVERAGE(E40:G40)</f>
        <v>#DIV/0!</v>
      </c>
      <c r="V29" s="50" t="e">
        <f>STDEV(E40:G40)/SQRT(3)</f>
        <v>#DIV/0!</v>
      </c>
    </row>
    <row r="30" spans="2:22" ht="1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Q30" s="73"/>
      <c r="R30" s="40" t="s">
        <v>27</v>
      </c>
      <c r="S30" s="33" t="e">
        <f>AVERAGE(H24:J24)</f>
        <v>#DIV/0!</v>
      </c>
      <c r="T30" s="33" t="e">
        <f>STDEV(H24:J24)/SQRT(3)</f>
        <v>#DIV/0!</v>
      </c>
      <c r="U30" s="52" t="e">
        <f>AVERAGE(H40:J40)</f>
        <v>#DIV/0!</v>
      </c>
      <c r="V30" s="50" t="e">
        <f>STDEV(H40:J40)/SQRT(3)</f>
        <v>#DIV/0!</v>
      </c>
    </row>
    <row r="31" spans="2:22">
      <c r="Q31" s="73"/>
      <c r="R31" s="40" t="s">
        <v>28</v>
      </c>
      <c r="S31" s="33" t="e">
        <f>AVERAGE(K24:M24)</f>
        <v>#DIV/0!</v>
      </c>
      <c r="T31" s="33" t="e">
        <f>STDEV(K24:M24)/SQRT(3)</f>
        <v>#DIV/0!</v>
      </c>
      <c r="U31" s="52" t="e">
        <f>AVERAGE(K40:M40)</f>
        <v>#DIV/0!</v>
      </c>
      <c r="V31" s="50" t="e">
        <f>STDEV(K40:M40)/SQRT(3)</f>
        <v>#DIV/0!</v>
      </c>
    </row>
    <row r="32" spans="2:22">
      <c r="Q32" s="74" t="str">
        <f>"3:1"</f>
        <v>3:1</v>
      </c>
      <c r="R32" s="43" t="s">
        <v>26</v>
      </c>
      <c r="S32" s="33" t="e">
        <f>AVERAGE(E25:G25)</f>
        <v>#DIV/0!</v>
      </c>
      <c r="T32" s="33" t="e">
        <f>STDEV(E25:G25)/SQRT(3)</f>
        <v>#DIV/0!</v>
      </c>
      <c r="U32" s="52" t="e">
        <f>AVERAGE(E41:G41)</f>
        <v>#DIV/0!</v>
      </c>
      <c r="V32" s="50" t="e">
        <f>STDEV(E41:G41)/SQRT(3)</f>
        <v>#DIV/0!</v>
      </c>
    </row>
    <row r="33" spans="2:22" ht="21" thickBot="1">
      <c r="B33" s="68" t="s">
        <v>24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Q33" s="74"/>
      <c r="R33" s="43" t="s">
        <v>27</v>
      </c>
      <c r="S33" s="33" t="e">
        <f>AVERAGE(H25:J25)</f>
        <v>#DIV/0!</v>
      </c>
      <c r="T33" s="33" t="e">
        <f>STDEV(H25:J25)/SQRT(3)</f>
        <v>#DIV/0!</v>
      </c>
      <c r="U33" s="52" t="e">
        <f>AVERAGE(H41:J41)</f>
        <v>#DIV/0!</v>
      </c>
      <c r="V33" s="50" t="e">
        <f>STDEV(H41:J41)/SQRT(3)</f>
        <v>#DIV/0!</v>
      </c>
    </row>
    <row r="34" spans="2:22" ht="15.75" thickTop="1">
      <c r="B34"/>
      <c r="C34" s="32" t="s">
        <v>10</v>
      </c>
      <c r="D34"/>
      <c r="Q34" s="74"/>
      <c r="R34" s="43" t="s">
        <v>28</v>
      </c>
      <c r="S34" s="33" t="e">
        <f>AVERAGE(K25:M25)</f>
        <v>#DIV/0!</v>
      </c>
      <c r="T34" s="33" t="e">
        <f>STDEV(K25:M25)/SQRT(3)</f>
        <v>#DIV/0!</v>
      </c>
      <c r="U34" s="52" t="e">
        <f>AVERAGE(K41:M41)</f>
        <v>#DIV/0!</v>
      </c>
      <c r="V34" s="50" t="e">
        <f>STDEV(K41:M41)/SQRT(3)</f>
        <v>#DIV/0!</v>
      </c>
    </row>
    <row r="35" spans="2:22" ht="15">
      <c r="B35"/>
      <c r="C35" s="32"/>
      <c r="D35"/>
      <c r="Q35" s="54" t="str">
        <f>"3.5:1"</f>
        <v>3.5:1</v>
      </c>
      <c r="R35" s="42" t="s">
        <v>26</v>
      </c>
      <c r="S35" s="33" t="e">
        <f>AVERAGE(E26:G26)</f>
        <v>#DIV/0!</v>
      </c>
      <c r="T35" s="33" t="e">
        <f>STDEV(E26:G26)/SQRT(3)</f>
        <v>#DIV/0!</v>
      </c>
      <c r="U35" s="52" t="e">
        <f>AVERAGE(E42:G42)</f>
        <v>#DIV/0!</v>
      </c>
      <c r="V35" s="50" t="e">
        <f>STDEV(E42:G42)/SQRT(3)</f>
        <v>#DIV/0!</v>
      </c>
    </row>
    <row r="36" spans="2:22" ht="15.75" thickBot="1">
      <c r="B36" s="21"/>
      <c r="C36" s="1">
        <v>1</v>
      </c>
      <c r="D36" s="1">
        <v>2</v>
      </c>
      <c r="E36" s="1">
        <v>3</v>
      </c>
      <c r="F36" s="1">
        <v>4</v>
      </c>
      <c r="G36" s="1">
        <v>5</v>
      </c>
      <c r="H36" s="1">
        <v>6</v>
      </c>
      <c r="I36" s="1">
        <v>7</v>
      </c>
      <c r="J36" s="1">
        <v>8</v>
      </c>
      <c r="K36" s="1">
        <v>9</v>
      </c>
      <c r="L36" s="1">
        <v>10</v>
      </c>
      <c r="M36" s="1">
        <v>11</v>
      </c>
      <c r="N36" s="1">
        <v>12</v>
      </c>
      <c r="Q36" s="54"/>
      <c r="R36" s="42" t="s">
        <v>27</v>
      </c>
      <c r="S36" s="33" t="e">
        <f>AVERAGE(H26:J26)</f>
        <v>#DIV/0!</v>
      </c>
      <c r="T36" s="33" t="e">
        <f>STDEV(H26:J26)/SQRT(3)</f>
        <v>#DIV/0!</v>
      </c>
      <c r="U36" s="52" t="e">
        <f>AVERAGE(H42:J42)</f>
        <v>#DIV/0!</v>
      </c>
      <c r="V36" s="50" t="e">
        <f>STDEV(H42:J42)/SQRT(3)</f>
        <v>#DIV/0!</v>
      </c>
    </row>
    <row r="37" spans="2:22" ht="15">
      <c r="B37" s="22" t="s">
        <v>1</v>
      </c>
      <c r="C37" s="23" t="s">
        <v>2</v>
      </c>
      <c r="D37" s="24" t="s">
        <v>2</v>
      </c>
      <c r="E37" s="24" t="s">
        <v>2</v>
      </c>
      <c r="F37" s="24" t="s">
        <v>2</v>
      </c>
      <c r="G37" s="24" t="s">
        <v>2</v>
      </c>
      <c r="H37" s="24" t="s">
        <v>2</v>
      </c>
      <c r="I37" s="24" t="s">
        <v>2</v>
      </c>
      <c r="J37" s="24" t="s">
        <v>2</v>
      </c>
      <c r="K37" s="24" t="s">
        <v>2</v>
      </c>
      <c r="L37" s="24" t="s">
        <v>2</v>
      </c>
      <c r="M37" s="24" t="s">
        <v>2</v>
      </c>
      <c r="N37" s="25" t="s">
        <v>2</v>
      </c>
      <c r="Q37" s="54"/>
      <c r="R37" s="42" t="s">
        <v>28</v>
      </c>
      <c r="S37" s="33" t="e">
        <f>AVERAGE(K26:M26)</f>
        <v>#DIV/0!</v>
      </c>
      <c r="T37" s="33" t="e">
        <f>STDEV(K26:M26)/SQRT(3)</f>
        <v>#DIV/0!</v>
      </c>
      <c r="U37" s="52" t="e">
        <f>AVERAGE(K42:M42)</f>
        <v>#DIV/0!</v>
      </c>
      <c r="V37" s="50" t="e">
        <f>STDEV(K42:M42)/SQRT(3)</f>
        <v>#DIV/0!</v>
      </c>
    </row>
    <row r="38" spans="2:22" ht="15">
      <c r="B38" s="22" t="s">
        <v>3</v>
      </c>
      <c r="C38" s="26" t="s">
        <v>2</v>
      </c>
      <c r="D38"/>
      <c r="E38"/>
      <c r="F38"/>
      <c r="G38"/>
      <c r="H38"/>
      <c r="I38"/>
      <c r="J38"/>
      <c r="K38"/>
      <c r="L38"/>
      <c r="M38"/>
      <c r="N38" s="28" t="s">
        <v>2</v>
      </c>
      <c r="Q38" s="55" t="str">
        <f>"4:1"</f>
        <v>4:1</v>
      </c>
      <c r="R38" s="41" t="s">
        <v>26</v>
      </c>
      <c r="S38" s="33" t="e">
        <f>AVERAGE(E27:G27)</f>
        <v>#DIV/0!</v>
      </c>
      <c r="T38" s="33" t="e">
        <f>STDEV(E27:G27)/SQRT(3)</f>
        <v>#DIV/0!</v>
      </c>
      <c r="U38" s="52" t="e">
        <f>AVERAGE(E43:G43)</f>
        <v>#DIV/0!</v>
      </c>
      <c r="V38" s="50" t="e">
        <f>STDEV(E43:G43)/SQRT(3)</f>
        <v>#DIV/0!</v>
      </c>
    </row>
    <row r="39" spans="2:22" ht="15">
      <c r="B39" s="22" t="s">
        <v>4</v>
      </c>
      <c r="C39" s="26" t="s">
        <v>2</v>
      </c>
      <c r="D39"/>
      <c r="E39"/>
      <c r="F39"/>
      <c r="G39"/>
      <c r="H39"/>
      <c r="I39"/>
      <c r="J39"/>
      <c r="K39"/>
      <c r="L39"/>
      <c r="M39"/>
      <c r="N39" s="28" t="s">
        <v>2</v>
      </c>
      <c r="Q39" s="55"/>
      <c r="R39" s="41" t="s">
        <v>27</v>
      </c>
      <c r="S39" s="33" t="e">
        <f>AVERAGE(H27:J27)</f>
        <v>#DIV/0!</v>
      </c>
      <c r="T39" s="33" t="e">
        <f>STDEV(H27:J27)/SQRT(3)</f>
        <v>#DIV/0!</v>
      </c>
      <c r="U39" s="52" t="e">
        <f>AVERAGE(H43:J43)</f>
        <v>#DIV/0!</v>
      </c>
      <c r="V39" s="50" t="e">
        <f>STDEV(H43:J43)/SQRT(3)</f>
        <v>#DIV/0!</v>
      </c>
    </row>
    <row r="40" spans="2:22" ht="15.75" thickBot="1">
      <c r="B40" s="22" t="s">
        <v>5</v>
      </c>
      <c r="C40" s="26" t="s">
        <v>2</v>
      </c>
      <c r="D40"/>
      <c r="E40"/>
      <c r="F40"/>
      <c r="G40"/>
      <c r="H40"/>
      <c r="I40"/>
      <c r="J40"/>
      <c r="K40"/>
      <c r="L40"/>
      <c r="M40"/>
      <c r="N40" s="28" t="s">
        <v>2</v>
      </c>
      <c r="Q40" s="56"/>
      <c r="R40" s="44" t="s">
        <v>28</v>
      </c>
      <c r="S40" s="34" t="e">
        <f>AVERAGE(K27:M27)</f>
        <v>#DIV/0!</v>
      </c>
      <c r="T40" s="34" t="e">
        <f>STDEV(K27:M27)/SQRT(3)</f>
        <v>#DIV/0!</v>
      </c>
      <c r="U40" s="53" t="e">
        <f>AVERAGE(K43:M43)</f>
        <v>#DIV/0!</v>
      </c>
      <c r="V40" s="51" t="e">
        <f>STDEV(K43:M43)/SQRT(3)</f>
        <v>#DIV/0!</v>
      </c>
    </row>
    <row r="41" spans="2:22" ht="15">
      <c r="B41" s="22" t="s">
        <v>6</v>
      </c>
      <c r="C41" s="26" t="s">
        <v>2</v>
      </c>
      <c r="D41"/>
      <c r="E41"/>
      <c r="F41"/>
      <c r="G41"/>
      <c r="H41"/>
      <c r="I41"/>
      <c r="J41"/>
      <c r="K41"/>
      <c r="L41"/>
      <c r="M41"/>
      <c r="N41" s="28" t="s">
        <v>2</v>
      </c>
    </row>
    <row r="42" spans="2:22" ht="15">
      <c r="B42" s="22" t="s">
        <v>7</v>
      </c>
      <c r="C42" s="26" t="s">
        <v>2</v>
      </c>
      <c r="D42"/>
      <c r="E42"/>
      <c r="F42"/>
      <c r="G42"/>
      <c r="H42"/>
      <c r="I42"/>
      <c r="J42"/>
      <c r="K42"/>
      <c r="L42"/>
      <c r="M42"/>
      <c r="N42" s="28" t="s">
        <v>2</v>
      </c>
    </row>
    <row r="43" spans="2:22" ht="15">
      <c r="B43" s="22" t="s">
        <v>8</v>
      </c>
      <c r="C43" s="26" t="s">
        <v>2</v>
      </c>
      <c r="D43"/>
      <c r="E43"/>
      <c r="F43"/>
      <c r="G43"/>
      <c r="H43"/>
      <c r="I43"/>
      <c r="J43"/>
      <c r="K43"/>
      <c r="L43"/>
      <c r="M43"/>
      <c r="N43" s="28" t="s">
        <v>2</v>
      </c>
    </row>
    <row r="44" spans="2:22" ht="15.75" thickBot="1">
      <c r="B44" s="22" t="s">
        <v>9</v>
      </c>
      <c r="C44" s="29" t="s">
        <v>2</v>
      </c>
      <c r="D44" s="30" t="s">
        <v>2</v>
      </c>
      <c r="E44" s="30" t="s">
        <v>2</v>
      </c>
      <c r="F44" s="30" t="s">
        <v>2</v>
      </c>
      <c r="G44" s="30" t="s">
        <v>2</v>
      </c>
      <c r="H44" s="30" t="s">
        <v>2</v>
      </c>
      <c r="I44" s="30" t="s">
        <v>2</v>
      </c>
      <c r="J44" s="30" t="s">
        <v>2</v>
      </c>
      <c r="K44" s="30" t="s">
        <v>2</v>
      </c>
      <c r="L44" s="30" t="s">
        <v>2</v>
      </c>
      <c r="M44" s="30" t="s">
        <v>2</v>
      </c>
      <c r="N44" s="31" t="s">
        <v>2</v>
      </c>
    </row>
  </sheetData>
  <mergeCells count="23">
    <mergeCell ref="B2:N2"/>
    <mergeCell ref="B17:N17"/>
    <mergeCell ref="B33:N33"/>
    <mergeCell ref="S18:T18"/>
    <mergeCell ref="U18:V18"/>
    <mergeCell ref="Q26:Q28"/>
    <mergeCell ref="Q29:Q31"/>
    <mergeCell ref="Q32:Q34"/>
    <mergeCell ref="D6:D7"/>
    <mergeCell ref="E6:M6"/>
    <mergeCell ref="E7:M7"/>
    <mergeCell ref="D8:D9"/>
    <mergeCell ref="E8:M8"/>
    <mergeCell ref="E9:M9"/>
    <mergeCell ref="Q35:Q37"/>
    <mergeCell ref="Q38:Q40"/>
    <mergeCell ref="D10:D11"/>
    <mergeCell ref="E10:M10"/>
    <mergeCell ref="E11:M11"/>
    <mergeCell ref="Q23:Q25"/>
    <mergeCell ref="Q20:Q22"/>
    <mergeCell ref="A13:D13"/>
    <mergeCell ref="Q16:V1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Transfection Optimization Wkst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Promega</cp:lastModifiedBy>
  <dcterms:created xsi:type="dcterms:W3CDTF">2009-11-05T16:24:33Z</dcterms:created>
  <dcterms:modified xsi:type="dcterms:W3CDTF">2009-12-11T22:19:42Z</dcterms:modified>
</cp:coreProperties>
</file>