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trlProps/ctrlProp2.xml" ContentType="application/vnd.ms-excel.controlproperties+xml"/>
  <Override PartName="/xl/charts/chart3.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drawings/drawing6.xml" ContentType="application/vnd.openxmlformats-officedocument.drawing+xml"/>
  <Override PartName="/xl/ctrlProps/ctrlProp3.xml" ContentType="application/vnd.ms-excel.controlproperties+xml"/>
  <Override PartName="/xl/charts/chart5.xml" ContentType="application/vnd.openxmlformats-officedocument.drawingml.chart+xml"/>
  <Override PartName="/xl/drawings/drawing7.xml" ContentType="application/vnd.openxmlformats-officedocument.drawing+xml"/>
  <Override PartName="/xl/comments3.xml" ContentType="application/vnd.openxmlformats-officedocument.spreadsheetml.comments+xml"/>
  <Override PartName="/xl/charts/chart6.xml" ContentType="application/vnd.openxmlformats-officedocument.drawingml.chart+xml"/>
  <Override PartName="/xl/drawings/drawing8.xml" ContentType="application/vnd.openxmlformats-officedocument.drawing+xml"/>
  <Override PartName="/xl/ctrlProps/ctrlProp4.xml" ContentType="application/vnd.ms-excel.controlproperties+xml"/>
  <Override PartName="/xl/charts/chart7.xml" ContentType="application/vnd.openxmlformats-officedocument.drawingml.chart+xml"/>
  <Override PartName="/xl/drawings/drawing9.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8.xml" ContentType="application/vnd.openxmlformats-officedocument.drawingml.chart+xml"/>
  <Override PartName="/xl/drawings/drawing10.xml" ContentType="application/vnd.openxmlformats-officedocument.drawing+xml"/>
  <Override PartName="/xl/comments4.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drawings/drawing11.xml" ContentType="application/vnd.openxmlformats-officedocument.drawing+xml"/>
  <Override PartName="/xl/ctrlProps/ctrlProp7.xml" ContentType="application/vnd.ms-excel.controlproperties+xml"/>
  <Override PartName="/xl/charts/chart11.xml" ContentType="application/vnd.openxmlformats-officedocument.drawingml.chart+xml"/>
  <Override PartName="/xl/drawings/drawing12.xml" ContentType="application/vnd.openxmlformats-officedocument.drawing+xml"/>
  <Override PartName="/xl/ctrlProps/ctrlProp8.xml" ContentType="application/vnd.ms-excel.controlproperties+xml"/>
  <Override PartName="/xl/charts/chart12.xml" ContentType="application/vnd.openxmlformats-officedocument.drawingml.chart+xml"/>
  <Override PartName="/xl/drawings/drawing13.xml" ContentType="application/vnd.openxmlformats-officedocument.drawing+xml"/>
  <Override PartName="/xl/comments5.xml" ContentType="application/vnd.openxmlformats-officedocument.spreadsheetml.comments+xml"/>
  <Override PartName="/xl/charts/chart13.xml" ContentType="application/vnd.openxmlformats-officedocument.drawingml.chart+xml"/>
  <Override PartName="/xl/charts/chart14.xml" ContentType="application/vnd.openxmlformats-officedocument.drawingml.chart+xml"/>
  <Override PartName="/xl/drawings/drawing14.xml" ContentType="application/vnd.openxmlformats-officedocument.drawing+xml"/>
  <Override PartName="/xl/ctrlProps/ctrlProp9.xml" ContentType="application/vnd.ms-excel.controlproperties+xml"/>
  <Override PartName="/xl/comments6.xml" ContentType="application/vnd.openxmlformats-officedocument.spreadsheetml.comments+xml"/>
  <Override PartName="/xl/charts/chart15.xml" ContentType="application/vnd.openxmlformats-officedocument.drawingml.chart+xml"/>
  <Override PartName="/xl/drawings/drawing15.xml" ContentType="application/vnd.openxmlformats-officedocument.drawing+xml"/>
  <Override PartName="/xl/comments7.xml" ContentType="application/vnd.openxmlformats-officedocument.spreadsheetml.comments+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Public\Scientific Communications\QuantiFluor workbooks\"/>
    </mc:Choice>
  </mc:AlternateContent>
  <bookViews>
    <workbookView xWindow="16350" yWindow="0" windowWidth="11490" windowHeight="12825" tabRatio="771"/>
  </bookViews>
  <sheets>
    <sheet name="Instructions" sheetId="12" r:id="rId1"/>
    <sheet name="QuantiFluor One" sheetId="13" r:id="rId2"/>
    <sheet name="QuantiFluor One Results" sheetId="14" r:id="rId3"/>
    <sheet name="dsDNA Standard Curve" sheetId="2" r:id="rId4"/>
    <sheet name="dsDNA Results" sheetId="3" r:id="rId5"/>
    <sheet name="384 well dsDNA Standard Curve" sheetId="17" r:id="rId6"/>
    <sheet name="384 well dsDNA Results" sheetId="18" r:id="rId7"/>
    <sheet name="RNA High Standard Curve" sheetId="4" r:id="rId8"/>
    <sheet name="RNA Low Standard Curve" sheetId="5" r:id="rId9"/>
    <sheet name="RNA Results" sheetId="6" r:id="rId10"/>
    <sheet name="ssDNA High Standard Curve" sheetId="11" r:id="rId11"/>
    <sheet name="ssDNA Low Standard Curve" sheetId="10" r:id="rId12"/>
    <sheet name="ssDNA Results" sheetId="9" r:id="rId13"/>
    <sheet name="QuantiFluor Open" sheetId="15" r:id="rId14"/>
    <sheet name="QuantiFluor Open Results" sheetId="16" r:id="rId15"/>
  </sheets>
  <calcPr calcId="152511"/>
</workbook>
</file>

<file path=xl/calcChain.xml><?xml version="1.0" encoding="utf-8"?>
<calcChain xmlns="http://schemas.openxmlformats.org/spreadsheetml/2006/main">
  <c r="D113" i="18" l="1"/>
  <c r="D114" i="18"/>
  <c r="D115" i="18"/>
  <c r="D116" i="18"/>
  <c r="D117" i="18"/>
  <c r="D118" i="18"/>
  <c r="D119" i="18"/>
  <c r="D120" i="18"/>
  <c r="D121" i="18"/>
  <c r="D122" i="18"/>
  <c r="D123" i="18"/>
  <c r="D124" i="18"/>
  <c r="D125" i="18"/>
  <c r="D126" i="18"/>
  <c r="D127" i="18"/>
  <c r="D112" i="18"/>
  <c r="D97" i="18"/>
  <c r="D98" i="18"/>
  <c r="D99" i="18"/>
  <c r="D100" i="18"/>
  <c r="D101" i="18"/>
  <c r="D102" i="18"/>
  <c r="D103" i="18"/>
  <c r="D104" i="18"/>
  <c r="D105" i="18"/>
  <c r="D106" i="18"/>
  <c r="D107" i="18"/>
  <c r="D108" i="18"/>
  <c r="D109" i="18"/>
  <c r="D110" i="18"/>
  <c r="D111" i="18"/>
  <c r="D96" i="18"/>
  <c r="D81" i="18"/>
  <c r="D82" i="18"/>
  <c r="D83" i="18"/>
  <c r="D84" i="18"/>
  <c r="D85" i="18"/>
  <c r="D86" i="18"/>
  <c r="D87" i="18"/>
  <c r="D88" i="18"/>
  <c r="D89" i="18"/>
  <c r="D90" i="18"/>
  <c r="D91" i="18"/>
  <c r="D92" i="18"/>
  <c r="D93" i="18"/>
  <c r="D94" i="18"/>
  <c r="D95" i="18"/>
  <c r="D80" i="18"/>
  <c r="D77" i="18"/>
  <c r="D78" i="18"/>
  <c r="D79" i="18"/>
  <c r="D65" i="18"/>
  <c r="D66" i="18"/>
  <c r="D67" i="18"/>
  <c r="D68" i="18"/>
  <c r="D69" i="18"/>
  <c r="D70" i="18"/>
  <c r="D71" i="18"/>
  <c r="D72" i="18"/>
  <c r="D73" i="18"/>
  <c r="D74" i="18"/>
  <c r="D75" i="18"/>
  <c r="D76" i="18"/>
  <c r="D64" i="18"/>
  <c r="D420" i="17"/>
  <c r="O420" i="17" s="1"/>
  <c r="D419" i="17"/>
  <c r="O419" i="17" s="1"/>
  <c r="D417" i="17"/>
  <c r="O417" i="17" s="1"/>
  <c r="D416" i="17"/>
  <c r="O416" i="17" s="1"/>
  <c r="D415" i="17"/>
  <c r="O415" i="17" s="1"/>
  <c r="D414" i="17"/>
  <c r="O414" i="17" s="1"/>
  <c r="D413" i="17"/>
  <c r="O413" i="17" s="1"/>
  <c r="D412" i="17"/>
  <c r="E412" i="17" s="1"/>
  <c r="D411" i="17"/>
  <c r="E411" i="17" s="1"/>
  <c r="D410" i="17"/>
  <c r="O410" i="17" s="1"/>
  <c r="D409" i="17"/>
  <c r="E409" i="17" s="1"/>
  <c r="O408" i="17"/>
  <c r="D408" i="17"/>
  <c r="E408" i="17" s="1"/>
  <c r="D407" i="17"/>
  <c r="O407" i="17" s="1"/>
  <c r="D406" i="17"/>
  <c r="E406" i="17" s="1"/>
  <c r="O405" i="17"/>
  <c r="J405" i="17"/>
  <c r="D405" i="17"/>
  <c r="E405" i="17" s="1"/>
  <c r="D404" i="17"/>
  <c r="O404" i="17" s="1"/>
  <c r="O403" i="17"/>
  <c r="D403" i="17"/>
  <c r="E403" i="17" s="1"/>
  <c r="O402" i="17"/>
  <c r="J402" i="17"/>
  <c r="D402" i="17"/>
  <c r="E402" i="17" s="1"/>
  <c r="D401" i="17"/>
  <c r="O401" i="17" s="1"/>
  <c r="O400" i="17"/>
  <c r="J400" i="17"/>
  <c r="D400" i="17"/>
  <c r="E400" i="17" s="1"/>
  <c r="D399" i="17"/>
  <c r="E399" i="17" s="1"/>
  <c r="D398" i="17"/>
  <c r="O398" i="17" s="1"/>
  <c r="D397" i="17"/>
  <c r="D396" i="17"/>
  <c r="D395" i="17"/>
  <c r="D394" i="17"/>
  <c r="D393" i="17"/>
  <c r="D392" i="17"/>
  <c r="D391" i="17"/>
  <c r="D390" i="17"/>
  <c r="D389" i="17"/>
  <c r="D388" i="17"/>
  <c r="D387" i="17"/>
  <c r="D386" i="17"/>
  <c r="D385" i="17"/>
  <c r="D384" i="17"/>
  <c r="D383" i="17"/>
  <c r="D382" i="17"/>
  <c r="D381" i="17"/>
  <c r="D380" i="17"/>
  <c r="D379" i="17"/>
  <c r="D378" i="17"/>
  <c r="D377" i="17"/>
  <c r="D376" i="17"/>
  <c r="D375" i="17"/>
  <c r="D374" i="17"/>
  <c r="D373" i="17"/>
  <c r="D372" i="17"/>
  <c r="D371" i="17"/>
  <c r="D370" i="17"/>
  <c r="D369" i="17"/>
  <c r="D368" i="17"/>
  <c r="D367" i="17"/>
  <c r="D366" i="17"/>
  <c r="D365" i="17"/>
  <c r="D364" i="17"/>
  <c r="D363" i="17"/>
  <c r="D362" i="17"/>
  <c r="D361" i="17"/>
  <c r="D360" i="17"/>
  <c r="D359" i="17"/>
  <c r="D358" i="17"/>
  <c r="E358" i="17" s="1"/>
  <c r="D357" i="17"/>
  <c r="E357" i="17" s="1"/>
  <c r="D356" i="17"/>
  <c r="D355" i="17"/>
  <c r="E355" i="17" s="1"/>
  <c r="J354" i="17"/>
  <c r="D354" i="17"/>
  <c r="O354" i="17" s="1"/>
  <c r="D353" i="17"/>
  <c r="E353" i="17" s="1"/>
  <c r="D352" i="17"/>
  <c r="E352" i="17" s="1"/>
  <c r="D351" i="17"/>
  <c r="E351" i="17" s="1"/>
  <c r="D350" i="17"/>
  <c r="E350" i="17" s="1"/>
  <c r="D349" i="17"/>
  <c r="E349" i="17" s="1"/>
  <c r="D348" i="17"/>
  <c r="E348" i="17" s="1"/>
  <c r="D347" i="17"/>
  <c r="D346" i="17"/>
  <c r="D345" i="17"/>
  <c r="D344" i="17"/>
  <c r="O343" i="17"/>
  <c r="D343" i="17"/>
  <c r="D342" i="17"/>
  <c r="O341" i="17"/>
  <c r="D341" i="17"/>
  <c r="E341" i="17" s="1"/>
  <c r="O340" i="17"/>
  <c r="J340" i="17"/>
  <c r="D340" i="17"/>
  <c r="E340" i="17" s="1"/>
  <c r="O339" i="17"/>
  <c r="J339" i="17"/>
  <c r="D339" i="17"/>
  <c r="E339" i="17" s="1"/>
  <c r="O338" i="17"/>
  <c r="J338" i="17"/>
  <c r="D338" i="17"/>
  <c r="E338" i="17" s="1"/>
  <c r="O337" i="17"/>
  <c r="J337" i="17"/>
  <c r="D337" i="17"/>
  <c r="E337" i="17" s="1"/>
  <c r="O336" i="17"/>
  <c r="J336" i="17"/>
  <c r="D336" i="17"/>
  <c r="E336" i="17" s="1"/>
  <c r="O335" i="17"/>
  <c r="J335" i="17"/>
  <c r="D335" i="17"/>
  <c r="E335" i="17" s="1"/>
  <c r="O334" i="17"/>
  <c r="J334" i="17"/>
  <c r="D334" i="17"/>
  <c r="E334" i="17" s="1"/>
  <c r="O333" i="17"/>
  <c r="J333" i="17"/>
  <c r="D333" i="17"/>
  <c r="E333" i="17" s="1"/>
  <c r="O332" i="17"/>
  <c r="J332" i="17"/>
  <c r="D332" i="17"/>
  <c r="E332" i="17" s="1"/>
  <c r="O331" i="17"/>
  <c r="J331" i="17"/>
  <c r="D331" i="17"/>
  <c r="E331" i="17" s="1"/>
  <c r="O330" i="17"/>
  <c r="J330" i="17"/>
  <c r="D330" i="17"/>
  <c r="E330" i="17" s="1"/>
  <c r="O329" i="17"/>
  <c r="J329" i="17"/>
  <c r="D329" i="17"/>
  <c r="E329" i="17" s="1"/>
  <c r="O328" i="17"/>
  <c r="J328" i="17"/>
  <c r="D328" i="17"/>
  <c r="E328" i="17" s="1"/>
  <c r="O327" i="17"/>
  <c r="J327" i="17"/>
  <c r="D327" i="17"/>
  <c r="E327" i="17" s="1"/>
  <c r="O326" i="17"/>
  <c r="J326" i="17"/>
  <c r="D326" i="17"/>
  <c r="E326" i="17" s="1"/>
  <c r="O325" i="17"/>
  <c r="J325" i="17"/>
  <c r="D325" i="17"/>
  <c r="E325" i="17" s="1"/>
  <c r="O324" i="17"/>
  <c r="J324" i="17"/>
  <c r="D324" i="17"/>
  <c r="E324" i="17" s="1"/>
  <c r="O323" i="17"/>
  <c r="J323" i="17"/>
  <c r="D323" i="17"/>
  <c r="E323" i="17" s="1"/>
  <c r="O322" i="17"/>
  <c r="J322" i="17"/>
  <c r="D322" i="17"/>
  <c r="E322" i="17" s="1"/>
  <c r="O321" i="17"/>
  <c r="J321" i="17"/>
  <c r="D321" i="17"/>
  <c r="E321" i="17" s="1"/>
  <c r="O320" i="17"/>
  <c r="J320" i="17"/>
  <c r="D320" i="17"/>
  <c r="E320" i="17" s="1"/>
  <c r="O319" i="17"/>
  <c r="J319" i="17"/>
  <c r="D319" i="17"/>
  <c r="E319" i="17" s="1"/>
  <c r="O318" i="17"/>
  <c r="J318" i="17"/>
  <c r="D318" i="17"/>
  <c r="E318" i="17" s="1"/>
  <c r="O317" i="17"/>
  <c r="J317" i="17"/>
  <c r="D317" i="17"/>
  <c r="E317" i="17" s="1"/>
  <c r="O316" i="17"/>
  <c r="J316" i="17"/>
  <c r="D316" i="17"/>
  <c r="E316" i="17" s="1"/>
  <c r="O315" i="17"/>
  <c r="J315" i="17"/>
  <c r="D315" i="17"/>
  <c r="E315" i="17" s="1"/>
  <c r="O314" i="17"/>
  <c r="J314" i="17"/>
  <c r="D314" i="17"/>
  <c r="E314" i="17" s="1"/>
  <c r="O313" i="17"/>
  <c r="J313" i="17"/>
  <c r="D313" i="17"/>
  <c r="E313" i="17" s="1"/>
  <c r="O312" i="17"/>
  <c r="J312" i="17"/>
  <c r="D312" i="17"/>
  <c r="E312" i="17" s="1"/>
  <c r="O311" i="17"/>
  <c r="J311" i="17"/>
  <c r="D311" i="17"/>
  <c r="E311" i="17" s="1"/>
  <c r="O310" i="17"/>
  <c r="J310" i="17"/>
  <c r="D310" i="17"/>
  <c r="E310" i="17" s="1"/>
  <c r="O309" i="17"/>
  <c r="J309" i="17"/>
  <c r="D309" i="17"/>
  <c r="E309" i="17" s="1"/>
  <c r="D308" i="17"/>
  <c r="J308" i="17" s="1"/>
  <c r="D307" i="17"/>
  <c r="J307" i="17" s="1"/>
  <c r="D306" i="17"/>
  <c r="J306" i="17" s="1"/>
  <c r="D305" i="17"/>
  <c r="E305" i="17" s="1"/>
  <c r="D304" i="17"/>
  <c r="J304" i="17" s="1"/>
  <c r="D303" i="17"/>
  <c r="J303" i="17" s="1"/>
  <c r="D302" i="17"/>
  <c r="J302" i="17" s="1"/>
  <c r="D301" i="17"/>
  <c r="J301" i="17" s="1"/>
  <c r="D300" i="17"/>
  <c r="J300" i="17" s="1"/>
  <c r="O299" i="17"/>
  <c r="Q299" i="17" s="1"/>
  <c r="U299" i="17" s="1"/>
  <c r="H87" i="18" s="1"/>
  <c r="G299" i="17"/>
  <c r="F299" i="17"/>
  <c r="H299" i="17" s="1"/>
  <c r="E299" i="17"/>
  <c r="D299" i="17"/>
  <c r="J299" i="17" s="1"/>
  <c r="O298" i="17"/>
  <c r="J298" i="17"/>
  <c r="E298" i="17"/>
  <c r="D298" i="17"/>
  <c r="O297" i="17"/>
  <c r="J297" i="17"/>
  <c r="E297" i="17"/>
  <c r="D297" i="17"/>
  <c r="D296" i="17"/>
  <c r="E296" i="17" s="1"/>
  <c r="D295" i="17"/>
  <c r="J295" i="17" s="1"/>
  <c r="D294" i="17"/>
  <c r="J294" i="17" s="1"/>
  <c r="J293" i="17"/>
  <c r="L293" i="17" s="1"/>
  <c r="E293" i="17"/>
  <c r="G293" i="17" s="1"/>
  <c r="D293" i="17"/>
  <c r="O293" i="17" s="1"/>
  <c r="J292" i="17"/>
  <c r="E292" i="17"/>
  <c r="D292" i="17"/>
  <c r="O292" i="17" s="1"/>
  <c r="J291" i="17"/>
  <c r="E291" i="17"/>
  <c r="D291" i="17"/>
  <c r="O291" i="17" s="1"/>
  <c r="O290" i="17"/>
  <c r="P290" i="17" s="1"/>
  <c r="E290" i="17"/>
  <c r="G290" i="17" s="1"/>
  <c r="D290" i="17"/>
  <c r="J290" i="17" s="1"/>
  <c r="E289" i="17"/>
  <c r="D289" i="17"/>
  <c r="O289" i="17" s="1"/>
  <c r="E288" i="17"/>
  <c r="D288" i="17"/>
  <c r="O288" i="17" s="1"/>
  <c r="D287" i="17"/>
  <c r="O287" i="17" s="1"/>
  <c r="Q287" i="17" s="1"/>
  <c r="U287" i="17" s="1"/>
  <c r="H83" i="18" s="1"/>
  <c r="D286" i="17"/>
  <c r="J286" i="17" s="1"/>
  <c r="D285" i="17"/>
  <c r="J285" i="17" s="1"/>
  <c r="D284" i="17"/>
  <c r="J284" i="17" s="1"/>
  <c r="L284" i="17" s="1"/>
  <c r="D283" i="17"/>
  <c r="J283" i="17" s="1"/>
  <c r="D282" i="17"/>
  <c r="J282" i="17" s="1"/>
  <c r="D281" i="17"/>
  <c r="J281" i="17" s="1"/>
  <c r="L281" i="17" s="1"/>
  <c r="D280" i="17"/>
  <c r="J280" i="17" s="1"/>
  <c r="D279" i="17"/>
  <c r="J279" i="17" s="1"/>
  <c r="D278" i="17"/>
  <c r="J278" i="17" s="1"/>
  <c r="D277" i="17"/>
  <c r="J277" i="17" s="1"/>
  <c r="D276" i="17"/>
  <c r="J276" i="17" s="1"/>
  <c r="D275" i="17"/>
  <c r="J275" i="17" s="1"/>
  <c r="D274" i="17"/>
  <c r="J274" i="17" s="1"/>
  <c r="D273" i="17"/>
  <c r="J273" i="17" s="1"/>
  <c r="D272" i="17"/>
  <c r="J272" i="17" s="1"/>
  <c r="D271" i="17"/>
  <c r="J271" i="17" s="1"/>
  <c r="D270" i="17"/>
  <c r="J270" i="17" s="1"/>
  <c r="D269" i="17"/>
  <c r="J269" i="17" s="1"/>
  <c r="D268" i="17"/>
  <c r="J268" i="17" s="1"/>
  <c r="D267" i="17"/>
  <c r="J267" i="17" s="1"/>
  <c r="D266" i="17"/>
  <c r="J266" i="17" s="1"/>
  <c r="D265" i="17"/>
  <c r="J265" i="17" s="1"/>
  <c r="D264" i="17"/>
  <c r="J264" i="17" s="1"/>
  <c r="D263" i="17"/>
  <c r="J263" i="17" s="1"/>
  <c r="D262" i="17"/>
  <c r="J262" i="17" s="1"/>
  <c r="D261" i="17"/>
  <c r="J261" i="17" s="1"/>
  <c r="D260" i="17"/>
  <c r="J260" i="17" s="1"/>
  <c r="D259" i="17"/>
  <c r="J259" i="17" s="1"/>
  <c r="D258" i="17"/>
  <c r="J258" i="17" s="1"/>
  <c r="D257" i="17"/>
  <c r="J257" i="17" s="1"/>
  <c r="D256" i="17"/>
  <c r="J256" i="17" s="1"/>
  <c r="D255" i="17"/>
  <c r="J255" i="17" s="1"/>
  <c r="J254" i="17"/>
  <c r="L254" i="17" s="1"/>
  <c r="D254" i="17"/>
  <c r="O254" i="17" s="1"/>
  <c r="O253" i="17"/>
  <c r="J253" i="17"/>
  <c r="D253" i="17"/>
  <c r="E253" i="17" s="1"/>
  <c r="O252" i="17"/>
  <c r="J252" i="17"/>
  <c r="D252" i="17"/>
  <c r="E252" i="17" s="1"/>
  <c r="J251" i="17"/>
  <c r="L251" i="17" s="1"/>
  <c r="F251" i="17"/>
  <c r="H251" i="17" s="1"/>
  <c r="E251" i="17"/>
  <c r="G251" i="17" s="1"/>
  <c r="D251" i="17"/>
  <c r="O251" i="17" s="1"/>
  <c r="O250" i="17"/>
  <c r="J250" i="17"/>
  <c r="E250" i="17"/>
  <c r="D250" i="17"/>
  <c r="O249" i="17"/>
  <c r="J249" i="17"/>
  <c r="E249" i="17"/>
  <c r="D249" i="17"/>
  <c r="J248" i="17"/>
  <c r="L248" i="17" s="1"/>
  <c r="D248" i="17"/>
  <c r="O248" i="17" s="1"/>
  <c r="O247" i="17"/>
  <c r="J247" i="17"/>
  <c r="D247" i="17"/>
  <c r="E247" i="17" s="1"/>
  <c r="O246" i="17"/>
  <c r="J246" i="17"/>
  <c r="D246" i="17"/>
  <c r="E246" i="17" s="1"/>
  <c r="O245" i="17"/>
  <c r="Q245" i="17" s="1"/>
  <c r="U245" i="17" s="1"/>
  <c r="H69" i="18" s="1"/>
  <c r="J245" i="17"/>
  <c r="L245" i="17" s="1"/>
  <c r="D245" i="17"/>
  <c r="E245" i="17" s="1"/>
  <c r="G245" i="17" s="1"/>
  <c r="O244" i="17"/>
  <c r="J244" i="17"/>
  <c r="D244" i="17"/>
  <c r="E244" i="17" s="1"/>
  <c r="O243" i="17"/>
  <c r="J243" i="17"/>
  <c r="D243" i="17"/>
  <c r="E243" i="17" s="1"/>
  <c r="J242" i="17"/>
  <c r="L242" i="17" s="1"/>
  <c r="D242" i="17"/>
  <c r="O242" i="17" s="1"/>
  <c r="O241" i="17"/>
  <c r="J241" i="17"/>
  <c r="D241" i="17"/>
  <c r="E241" i="17" s="1"/>
  <c r="O240" i="17"/>
  <c r="J240" i="17"/>
  <c r="D240" i="17"/>
  <c r="E240" i="17" s="1"/>
  <c r="O239" i="17"/>
  <c r="Q239" i="17" s="1"/>
  <c r="U239" i="17" s="1"/>
  <c r="H67" i="18" s="1"/>
  <c r="J239" i="17"/>
  <c r="L239" i="17" s="1"/>
  <c r="D239" i="17"/>
  <c r="E239" i="17" s="1"/>
  <c r="G239" i="17" s="1"/>
  <c r="O238" i="17"/>
  <c r="J238" i="17"/>
  <c r="D238" i="17"/>
  <c r="E238" i="17" s="1"/>
  <c r="O237" i="17"/>
  <c r="J237" i="17"/>
  <c r="D237" i="17"/>
  <c r="E237" i="17" s="1"/>
  <c r="P236" i="17"/>
  <c r="R236" i="17" s="1"/>
  <c r="V236" i="17" s="1"/>
  <c r="I66" i="18" s="1"/>
  <c r="O236" i="17"/>
  <c r="Q236" i="17" s="1"/>
  <c r="U236" i="17" s="1"/>
  <c r="H66" i="18" s="1"/>
  <c r="F236" i="17"/>
  <c r="H236" i="17" s="1"/>
  <c r="E236" i="17"/>
  <c r="G236" i="17" s="1"/>
  <c r="D236" i="17"/>
  <c r="J236" i="17" s="1"/>
  <c r="L236" i="17" s="1"/>
  <c r="O235" i="17"/>
  <c r="J235" i="17"/>
  <c r="E235" i="17"/>
  <c r="D235" i="17"/>
  <c r="O234" i="17"/>
  <c r="J234" i="17"/>
  <c r="E234" i="17"/>
  <c r="D234" i="17"/>
  <c r="D233" i="17"/>
  <c r="J233" i="17" s="1"/>
  <c r="D232" i="17"/>
  <c r="J232" i="17" s="1"/>
  <c r="D231" i="17"/>
  <c r="J231" i="17" s="1"/>
  <c r="O230" i="17"/>
  <c r="Q230" i="17" s="1"/>
  <c r="U230" i="17" s="1"/>
  <c r="H64" i="18" s="1"/>
  <c r="E230" i="17"/>
  <c r="G230" i="17" s="1"/>
  <c r="D230" i="17"/>
  <c r="J230" i="17" s="1"/>
  <c r="C290" i="17"/>
  <c r="C230" i="17"/>
  <c r="C231" i="17"/>
  <c r="C232" i="17"/>
  <c r="C278" i="17"/>
  <c r="C279" i="17"/>
  <c r="C280" i="17"/>
  <c r="C326" i="17"/>
  <c r="C327" i="17"/>
  <c r="C328" i="17"/>
  <c r="C374" i="17"/>
  <c r="C375" i="17"/>
  <c r="C376" i="17"/>
  <c r="C233" i="17"/>
  <c r="C234" i="17"/>
  <c r="C235" i="17"/>
  <c r="C281" i="17"/>
  <c r="C282" i="17"/>
  <c r="C283" i="17"/>
  <c r="C329" i="17"/>
  <c r="C330" i="17"/>
  <c r="C331" i="17"/>
  <c r="C377" i="17"/>
  <c r="C378" i="17"/>
  <c r="C379" i="17"/>
  <c r="C236" i="17"/>
  <c r="C237" i="17"/>
  <c r="C238" i="17"/>
  <c r="C284" i="17"/>
  <c r="C285" i="17"/>
  <c r="C286" i="17"/>
  <c r="C332" i="17"/>
  <c r="C333" i="17"/>
  <c r="C334" i="17"/>
  <c r="C380" i="17"/>
  <c r="C381" i="17"/>
  <c r="C382" i="17"/>
  <c r="C239" i="17"/>
  <c r="C240" i="17"/>
  <c r="C241" i="17"/>
  <c r="C287" i="17"/>
  <c r="C288" i="17"/>
  <c r="C289" i="17"/>
  <c r="C335" i="17"/>
  <c r="C336" i="17"/>
  <c r="C337" i="17"/>
  <c r="C383" i="17"/>
  <c r="C384" i="17"/>
  <c r="C385" i="17"/>
  <c r="C242" i="17"/>
  <c r="C243" i="17"/>
  <c r="C244" i="17"/>
  <c r="C291" i="17"/>
  <c r="C292" i="17"/>
  <c r="C338" i="17"/>
  <c r="C339" i="17"/>
  <c r="C340" i="17"/>
  <c r="C386" i="17"/>
  <c r="C387" i="17"/>
  <c r="C388" i="17"/>
  <c r="C245" i="17"/>
  <c r="C246" i="17"/>
  <c r="C247" i="17"/>
  <c r="C293" i="17"/>
  <c r="C294" i="17"/>
  <c r="C295" i="17"/>
  <c r="C341" i="17"/>
  <c r="C342" i="17"/>
  <c r="C343" i="17"/>
  <c r="C389" i="17"/>
  <c r="C390" i="17"/>
  <c r="C391" i="17"/>
  <c r="C248" i="17"/>
  <c r="C249" i="17"/>
  <c r="C250" i="17"/>
  <c r="C296" i="17"/>
  <c r="C297" i="17"/>
  <c r="C298" i="17"/>
  <c r="C344" i="17"/>
  <c r="C345" i="17"/>
  <c r="C346" i="17"/>
  <c r="C392" i="17"/>
  <c r="C393" i="17"/>
  <c r="C394" i="17"/>
  <c r="C251" i="17"/>
  <c r="C252" i="17"/>
  <c r="C253" i="17"/>
  <c r="C299" i="17"/>
  <c r="C300" i="17"/>
  <c r="C301" i="17"/>
  <c r="C347" i="17"/>
  <c r="C348" i="17"/>
  <c r="C349" i="17"/>
  <c r="C395" i="17"/>
  <c r="C396" i="17"/>
  <c r="C397" i="17"/>
  <c r="C254" i="17"/>
  <c r="C255" i="17"/>
  <c r="C256" i="17"/>
  <c r="C302" i="17"/>
  <c r="C303" i="17"/>
  <c r="C304" i="17"/>
  <c r="C350" i="17"/>
  <c r="C351" i="17"/>
  <c r="C352" i="17"/>
  <c r="C398" i="17"/>
  <c r="C399" i="17"/>
  <c r="C400" i="17"/>
  <c r="C257" i="17"/>
  <c r="C258" i="17"/>
  <c r="C259" i="17"/>
  <c r="C305" i="17"/>
  <c r="C306" i="17"/>
  <c r="C307" i="17"/>
  <c r="C353" i="17"/>
  <c r="C354" i="17"/>
  <c r="C355" i="17"/>
  <c r="C401" i="17"/>
  <c r="C402" i="17"/>
  <c r="C403" i="17"/>
  <c r="C260" i="17"/>
  <c r="C261" i="17"/>
  <c r="C262" i="17"/>
  <c r="C308" i="17"/>
  <c r="C309" i="17"/>
  <c r="C310" i="17"/>
  <c r="C356" i="17"/>
  <c r="C357" i="17"/>
  <c r="C358" i="17"/>
  <c r="C404" i="17"/>
  <c r="C405" i="17"/>
  <c r="C406" i="17"/>
  <c r="C263" i="17"/>
  <c r="C264" i="17"/>
  <c r="C265" i="17"/>
  <c r="C311" i="17"/>
  <c r="C312" i="17"/>
  <c r="C313" i="17"/>
  <c r="C359" i="17"/>
  <c r="C360" i="17"/>
  <c r="C361" i="17"/>
  <c r="C407" i="17"/>
  <c r="C408" i="17"/>
  <c r="C409" i="17"/>
  <c r="C266" i="17"/>
  <c r="C267" i="17"/>
  <c r="C268" i="17"/>
  <c r="C314" i="17"/>
  <c r="C315" i="17"/>
  <c r="C316" i="17"/>
  <c r="C362" i="17"/>
  <c r="C363" i="17"/>
  <c r="C364" i="17"/>
  <c r="C410" i="17"/>
  <c r="C411" i="17"/>
  <c r="C412" i="17"/>
  <c r="C269" i="17"/>
  <c r="C270" i="17"/>
  <c r="C271" i="17"/>
  <c r="C317" i="17"/>
  <c r="C318" i="17"/>
  <c r="C319" i="17"/>
  <c r="C365" i="17"/>
  <c r="C366" i="17"/>
  <c r="C367" i="17"/>
  <c r="C413" i="17"/>
  <c r="C414" i="17"/>
  <c r="C415" i="17"/>
  <c r="C272" i="17"/>
  <c r="C273" i="17"/>
  <c r="C274" i="17"/>
  <c r="C320" i="17"/>
  <c r="C321" i="17"/>
  <c r="C322" i="17"/>
  <c r="C368" i="17"/>
  <c r="C369" i="17"/>
  <c r="C370" i="17"/>
  <c r="C416" i="17"/>
  <c r="C417" i="17"/>
  <c r="C418" i="17"/>
  <c r="D418" i="17" s="1"/>
  <c r="O418" i="17" s="1"/>
  <c r="C275" i="17"/>
  <c r="C276" i="17"/>
  <c r="C277" i="17"/>
  <c r="C323" i="17"/>
  <c r="C324" i="17"/>
  <c r="C325" i="17"/>
  <c r="C371" i="17"/>
  <c r="C372" i="17"/>
  <c r="C373" i="17"/>
  <c r="C419" i="17"/>
  <c r="C420" i="17"/>
  <c r="C421" i="17"/>
  <c r="D421" i="17" s="1"/>
  <c r="O421" i="17" s="1"/>
  <c r="D49" i="18"/>
  <c r="D50" i="18"/>
  <c r="D51" i="18"/>
  <c r="D52" i="18"/>
  <c r="D53" i="18"/>
  <c r="D54" i="18"/>
  <c r="D55" i="18"/>
  <c r="D56" i="18"/>
  <c r="D57" i="18"/>
  <c r="D58" i="18"/>
  <c r="D59" i="18"/>
  <c r="D60" i="18"/>
  <c r="D61" i="18"/>
  <c r="D62" i="18"/>
  <c r="D63" i="18"/>
  <c r="D48" i="18"/>
  <c r="D46" i="18"/>
  <c r="D47" i="18"/>
  <c r="D44" i="18"/>
  <c r="D45" i="18"/>
  <c r="D33" i="18"/>
  <c r="D34" i="18"/>
  <c r="D35" i="18"/>
  <c r="D36" i="18"/>
  <c r="D37" i="18"/>
  <c r="D38" i="18"/>
  <c r="D39" i="18"/>
  <c r="D40" i="18"/>
  <c r="D41" i="18"/>
  <c r="D42" i="18"/>
  <c r="D43" i="18"/>
  <c r="D32" i="18"/>
  <c r="D17" i="18"/>
  <c r="D18" i="18"/>
  <c r="D19" i="18"/>
  <c r="D20" i="18"/>
  <c r="D21" i="18"/>
  <c r="D22" i="18"/>
  <c r="D23" i="18"/>
  <c r="D24" i="18"/>
  <c r="D25" i="18"/>
  <c r="D26" i="18"/>
  <c r="D27" i="18"/>
  <c r="D28" i="18"/>
  <c r="D29" i="18"/>
  <c r="D30" i="18"/>
  <c r="D31" i="18"/>
  <c r="D16" i="18"/>
  <c r="D9" i="18"/>
  <c r="D10" i="18"/>
  <c r="D11" i="18"/>
  <c r="D12" i="18"/>
  <c r="D13" i="18"/>
  <c r="D14" i="18"/>
  <c r="D15" i="18"/>
  <c r="D8" i="18"/>
  <c r="C229" i="17"/>
  <c r="C228" i="17"/>
  <c r="C227" i="17"/>
  <c r="C226" i="17"/>
  <c r="C225" i="17"/>
  <c r="C224" i="17"/>
  <c r="C223" i="17"/>
  <c r="C222" i="17"/>
  <c r="C221" i="17"/>
  <c r="C220" i="17"/>
  <c r="C219" i="17"/>
  <c r="C218" i="17"/>
  <c r="C217" i="17"/>
  <c r="C216" i="17"/>
  <c r="C215" i="17"/>
  <c r="C214" i="17"/>
  <c r="C213" i="17"/>
  <c r="C212" i="17"/>
  <c r="C211" i="17"/>
  <c r="C210" i="17"/>
  <c r="C209" i="17"/>
  <c r="C208" i="17"/>
  <c r="C207" i="17"/>
  <c r="C206" i="17"/>
  <c r="C181" i="17"/>
  <c r="C180" i="17"/>
  <c r="C179" i="17"/>
  <c r="C178" i="17"/>
  <c r="C177" i="17"/>
  <c r="C176" i="17"/>
  <c r="C175" i="17"/>
  <c r="C174" i="17"/>
  <c r="C173" i="17"/>
  <c r="C172" i="17"/>
  <c r="C171" i="17"/>
  <c r="C170" i="17"/>
  <c r="C169" i="17"/>
  <c r="C168" i="17"/>
  <c r="C167" i="17"/>
  <c r="C166" i="17"/>
  <c r="C165" i="17"/>
  <c r="C164" i="17"/>
  <c r="C163" i="17"/>
  <c r="C162" i="17"/>
  <c r="C161" i="17"/>
  <c r="C160" i="17"/>
  <c r="C159" i="17"/>
  <c r="C158" i="17"/>
  <c r="C133" i="17"/>
  <c r="C132" i="17"/>
  <c r="C131" i="17"/>
  <c r="C130" i="17"/>
  <c r="C129" i="17"/>
  <c r="C128" i="17"/>
  <c r="C127" i="17"/>
  <c r="C126" i="17"/>
  <c r="C125" i="17"/>
  <c r="C124" i="17"/>
  <c r="C123" i="17"/>
  <c r="C122" i="17"/>
  <c r="D122" i="17" s="1"/>
  <c r="O122" i="17" s="1"/>
  <c r="C121" i="17"/>
  <c r="C120" i="17"/>
  <c r="C119" i="17"/>
  <c r="C118" i="17"/>
  <c r="C117" i="17"/>
  <c r="C116" i="17"/>
  <c r="C115" i="17"/>
  <c r="C114" i="17"/>
  <c r="C113" i="17"/>
  <c r="C112" i="17"/>
  <c r="C111" i="17"/>
  <c r="C110" i="17"/>
  <c r="C85" i="17"/>
  <c r="C84" i="17"/>
  <c r="C83" i="17"/>
  <c r="C82" i="17"/>
  <c r="C81" i="17"/>
  <c r="C80" i="17"/>
  <c r="C79" i="17"/>
  <c r="C78" i="17"/>
  <c r="C77" i="17"/>
  <c r="C76" i="17"/>
  <c r="C75" i="17"/>
  <c r="C74" i="17"/>
  <c r="C73" i="17"/>
  <c r="C72" i="17"/>
  <c r="C71" i="17"/>
  <c r="C70" i="17"/>
  <c r="C69" i="17"/>
  <c r="C68" i="17"/>
  <c r="C67" i="17"/>
  <c r="C66" i="17"/>
  <c r="C65" i="17"/>
  <c r="C64" i="17"/>
  <c r="C63" i="17"/>
  <c r="C62" i="17"/>
  <c r="C205" i="17"/>
  <c r="C204" i="17"/>
  <c r="C203" i="17"/>
  <c r="C202" i="17"/>
  <c r="C201" i="17"/>
  <c r="C200" i="17"/>
  <c r="C199" i="17"/>
  <c r="C198" i="17"/>
  <c r="C197" i="17"/>
  <c r="C196" i="17"/>
  <c r="C195" i="17"/>
  <c r="C194" i="17"/>
  <c r="C193" i="17"/>
  <c r="C192" i="17"/>
  <c r="C191" i="17"/>
  <c r="C190" i="17"/>
  <c r="C189" i="17"/>
  <c r="C188" i="17"/>
  <c r="C187" i="17"/>
  <c r="C186" i="17"/>
  <c r="C185" i="17"/>
  <c r="C184" i="17"/>
  <c r="C183" i="17"/>
  <c r="C182" i="17"/>
  <c r="C157" i="17"/>
  <c r="C156" i="17"/>
  <c r="C155" i="17"/>
  <c r="C154" i="17"/>
  <c r="C153" i="17"/>
  <c r="C152" i="17"/>
  <c r="C151" i="17"/>
  <c r="C150" i="17"/>
  <c r="C149" i="17"/>
  <c r="C148" i="17"/>
  <c r="C147" i="17"/>
  <c r="C146" i="17"/>
  <c r="C145" i="17"/>
  <c r="C144" i="17"/>
  <c r="C143" i="17"/>
  <c r="C142" i="17"/>
  <c r="C141" i="17"/>
  <c r="C140" i="17"/>
  <c r="C139" i="17"/>
  <c r="C138" i="17"/>
  <c r="C137" i="17"/>
  <c r="C136" i="17"/>
  <c r="C135" i="17"/>
  <c r="C134" i="17"/>
  <c r="C109" i="17"/>
  <c r="C108" i="17"/>
  <c r="C107" i="17"/>
  <c r="C106" i="17"/>
  <c r="C105" i="17"/>
  <c r="C104" i="17"/>
  <c r="C103" i="17"/>
  <c r="C102" i="17"/>
  <c r="C101" i="17"/>
  <c r="C100" i="17"/>
  <c r="C99" i="17"/>
  <c r="C98" i="17"/>
  <c r="C97" i="17"/>
  <c r="C96" i="17"/>
  <c r="C95" i="17"/>
  <c r="C94" i="17"/>
  <c r="C93" i="17"/>
  <c r="C92" i="17"/>
  <c r="C91" i="17"/>
  <c r="C90" i="17"/>
  <c r="C89" i="17"/>
  <c r="C88" i="17"/>
  <c r="C87" i="17"/>
  <c r="C86" i="17"/>
  <c r="D52" i="17"/>
  <c r="D51" i="17"/>
  <c r="D50" i="17"/>
  <c r="D49" i="17"/>
  <c r="D48" i="17"/>
  <c r="D47" i="17"/>
  <c r="F46" i="17" a="1"/>
  <c r="F51" i="17" s="1"/>
  <c r="D46" i="17"/>
  <c r="C42" i="17"/>
  <c r="Q248" i="17" l="1"/>
  <c r="U248" i="17" s="1"/>
  <c r="H70" i="18" s="1"/>
  <c r="P248" i="17"/>
  <c r="Q254" i="17"/>
  <c r="U254" i="17" s="1"/>
  <c r="H72" i="18" s="1"/>
  <c r="P254" i="17"/>
  <c r="R254" i="17" s="1"/>
  <c r="V254" i="17" s="1"/>
  <c r="I72" i="18" s="1"/>
  <c r="P293" i="17"/>
  <c r="R293" i="17" s="1"/>
  <c r="V293" i="17" s="1"/>
  <c r="I85" i="18" s="1"/>
  <c r="Q293" i="17"/>
  <c r="U293" i="17" s="1"/>
  <c r="H85" i="18" s="1"/>
  <c r="F305" i="17"/>
  <c r="H305" i="17" s="1"/>
  <c r="G305" i="17"/>
  <c r="K230" i="17"/>
  <c r="M230" i="17" s="1"/>
  <c r="L230" i="17"/>
  <c r="F296" i="17"/>
  <c r="H296" i="17" s="1"/>
  <c r="G296" i="17"/>
  <c r="L302" i="17"/>
  <c r="K302" i="17"/>
  <c r="M302" i="17" s="1"/>
  <c r="L233" i="17"/>
  <c r="K233" i="17"/>
  <c r="M233" i="17" s="1"/>
  <c r="Q251" i="17"/>
  <c r="U251" i="17" s="1"/>
  <c r="H71" i="18" s="1"/>
  <c r="P251" i="17"/>
  <c r="K299" i="17"/>
  <c r="M299" i="17" s="1"/>
  <c r="L299" i="17"/>
  <c r="Q242" i="17"/>
  <c r="U242" i="17" s="1"/>
  <c r="H68" i="18" s="1"/>
  <c r="P242" i="17"/>
  <c r="R242" i="17" s="1"/>
  <c r="V242" i="17" s="1"/>
  <c r="I68" i="18" s="1"/>
  <c r="K290" i="17"/>
  <c r="M290" i="17" s="1"/>
  <c r="L290" i="17"/>
  <c r="K308" i="17"/>
  <c r="M308" i="17" s="1"/>
  <c r="L308" i="17"/>
  <c r="O231" i="17"/>
  <c r="O232" i="17"/>
  <c r="O255" i="17"/>
  <c r="O256" i="17"/>
  <c r="O257" i="17"/>
  <c r="O258" i="17"/>
  <c r="O259" i="17"/>
  <c r="O260" i="17"/>
  <c r="O261" i="17"/>
  <c r="O262" i="17"/>
  <c r="O263" i="17"/>
  <c r="O264" i="17"/>
  <c r="O265" i="17"/>
  <c r="O266" i="17"/>
  <c r="Q266" i="17" s="1"/>
  <c r="U266" i="17" s="1"/>
  <c r="H76" i="18" s="1"/>
  <c r="O267" i="17"/>
  <c r="O268" i="17"/>
  <c r="O269" i="17"/>
  <c r="O270" i="17"/>
  <c r="O271" i="17"/>
  <c r="O272" i="17"/>
  <c r="O273" i="17"/>
  <c r="O274" i="17"/>
  <c r="O275" i="17"/>
  <c r="O276" i="17"/>
  <c r="O277" i="17"/>
  <c r="O278" i="17"/>
  <c r="Q278" i="17" s="1"/>
  <c r="U278" i="17" s="1"/>
  <c r="H80" i="18" s="1"/>
  <c r="O279" i="17"/>
  <c r="O280" i="17"/>
  <c r="O281" i="17"/>
  <c r="Q281" i="17" s="1"/>
  <c r="U281" i="17" s="1"/>
  <c r="H81" i="18" s="1"/>
  <c r="O282" i="17"/>
  <c r="O283" i="17"/>
  <c r="O284" i="17"/>
  <c r="Q284" i="17" s="1"/>
  <c r="U284" i="17" s="1"/>
  <c r="H82" i="18" s="1"/>
  <c r="O285" i="17"/>
  <c r="O286" i="17"/>
  <c r="O294" i="17"/>
  <c r="O295" i="17"/>
  <c r="J296" i="17"/>
  <c r="L296" i="17" s="1"/>
  <c r="O300" i="17"/>
  <c r="O301" i="17"/>
  <c r="O303" i="17"/>
  <c r="O304" i="17"/>
  <c r="J305" i="17"/>
  <c r="K305" i="17" s="1"/>
  <c r="M305" i="17" s="1"/>
  <c r="O306" i="17"/>
  <c r="O307" i="17"/>
  <c r="E347" i="17"/>
  <c r="O347" i="17"/>
  <c r="Q347" i="17" s="1"/>
  <c r="U347" i="17" s="1"/>
  <c r="H103" i="18" s="1"/>
  <c r="J347" i="17"/>
  <c r="J287" i="17"/>
  <c r="O296" i="17"/>
  <c r="Q296" i="17" s="1"/>
  <c r="U296" i="17" s="1"/>
  <c r="H86" i="18" s="1"/>
  <c r="O305" i="17"/>
  <c r="O308" i="17"/>
  <c r="P308" i="17" s="1"/>
  <c r="R308" i="17" s="1"/>
  <c r="V308" i="17" s="1"/>
  <c r="I90" i="18" s="1"/>
  <c r="E342" i="17"/>
  <c r="J342" i="17"/>
  <c r="E344" i="17"/>
  <c r="F344" i="17" s="1"/>
  <c r="H344" i="17" s="1"/>
  <c r="O344" i="17"/>
  <c r="J344" i="17"/>
  <c r="F230" i="17"/>
  <c r="H230" i="17" s="1"/>
  <c r="P230" i="17"/>
  <c r="E231" i="17"/>
  <c r="E232" i="17"/>
  <c r="E233" i="17"/>
  <c r="G233" i="17" s="1"/>
  <c r="K242" i="17"/>
  <c r="M242" i="17" s="1"/>
  <c r="K248" i="17"/>
  <c r="M248" i="17" s="1"/>
  <c r="K254" i="17"/>
  <c r="M254" i="17" s="1"/>
  <c r="E255" i="17"/>
  <c r="E256" i="17"/>
  <c r="E257" i="17"/>
  <c r="E258" i="17"/>
  <c r="E259" i="17"/>
  <c r="E260" i="17"/>
  <c r="G260" i="17" s="1"/>
  <c r="E261" i="17"/>
  <c r="E262" i="17"/>
  <c r="E263" i="17"/>
  <c r="E264" i="17"/>
  <c r="E265" i="17"/>
  <c r="E266" i="17"/>
  <c r="E267" i="17"/>
  <c r="E268" i="17"/>
  <c r="E269" i="17"/>
  <c r="E270" i="17"/>
  <c r="E271" i="17"/>
  <c r="E272" i="17"/>
  <c r="G272" i="17" s="1"/>
  <c r="E273" i="17"/>
  <c r="E274" i="17"/>
  <c r="E275" i="17"/>
  <c r="E276" i="17"/>
  <c r="E277" i="17"/>
  <c r="E278" i="17"/>
  <c r="E279" i="17"/>
  <c r="E280" i="17"/>
  <c r="E281" i="17"/>
  <c r="G281" i="17" s="1"/>
  <c r="E282" i="17"/>
  <c r="E283" i="17"/>
  <c r="E284" i="17"/>
  <c r="G284" i="17" s="1"/>
  <c r="E285" i="17"/>
  <c r="E286" i="17"/>
  <c r="E287" i="17"/>
  <c r="J288" i="17"/>
  <c r="J289" i="17"/>
  <c r="Q290" i="17"/>
  <c r="U290" i="17" s="1"/>
  <c r="H84" i="18" s="1"/>
  <c r="E294" i="17"/>
  <c r="E295" i="17"/>
  <c r="E300" i="17"/>
  <c r="E301" i="17"/>
  <c r="E302" i="17"/>
  <c r="G302" i="17" s="1"/>
  <c r="O302" i="17"/>
  <c r="P302" i="17" s="1"/>
  <c r="E303" i="17"/>
  <c r="E304" i="17"/>
  <c r="E306" i="17"/>
  <c r="E307" i="17"/>
  <c r="E308" i="17"/>
  <c r="F308" i="17" s="1"/>
  <c r="H308" i="17" s="1"/>
  <c r="O342" i="17"/>
  <c r="E345" i="17"/>
  <c r="O345" i="17"/>
  <c r="J345" i="17"/>
  <c r="O233" i="17"/>
  <c r="E242" i="17"/>
  <c r="E248" i="17"/>
  <c r="E254" i="17"/>
  <c r="J341" i="17"/>
  <c r="E343" i="17"/>
  <c r="J343" i="17"/>
  <c r="E346" i="17"/>
  <c r="O346" i="17"/>
  <c r="J346" i="17"/>
  <c r="J348" i="17"/>
  <c r="J349" i="17"/>
  <c r="J350" i="17"/>
  <c r="J351" i="17"/>
  <c r="J352" i="17"/>
  <c r="J353" i="17"/>
  <c r="J403" i="17"/>
  <c r="O406" i="17"/>
  <c r="O348" i="17"/>
  <c r="O349" i="17"/>
  <c r="O350" i="17"/>
  <c r="O351" i="17"/>
  <c r="O352" i="17"/>
  <c r="O353" i="17"/>
  <c r="J412" i="17"/>
  <c r="J355" i="17"/>
  <c r="J357" i="17"/>
  <c r="J399" i="17"/>
  <c r="J409" i="17"/>
  <c r="J411" i="17"/>
  <c r="O412" i="17"/>
  <c r="E354" i="17"/>
  <c r="O355" i="17"/>
  <c r="O357" i="17"/>
  <c r="O399" i="17"/>
  <c r="J406" i="17"/>
  <c r="J408" i="17"/>
  <c r="O409" i="17"/>
  <c r="O411" i="17"/>
  <c r="Q419" i="17"/>
  <c r="U419" i="17" s="1"/>
  <c r="H127" i="18" s="1"/>
  <c r="P419" i="17"/>
  <c r="Q416" i="17"/>
  <c r="U416" i="17" s="1"/>
  <c r="H126" i="18" s="1"/>
  <c r="P416" i="17"/>
  <c r="E416" i="17"/>
  <c r="J416" i="17"/>
  <c r="E417" i="17"/>
  <c r="E418" i="17"/>
  <c r="E419" i="17"/>
  <c r="J419" i="17"/>
  <c r="E420" i="17"/>
  <c r="E421" i="17"/>
  <c r="J417" i="17"/>
  <c r="J418" i="17"/>
  <c r="J420" i="17"/>
  <c r="J421" i="17"/>
  <c r="Q404" i="17"/>
  <c r="U404" i="17" s="1"/>
  <c r="H122" i="18" s="1"/>
  <c r="P404" i="17"/>
  <c r="Q401" i="17"/>
  <c r="U401" i="17" s="1"/>
  <c r="H121" i="18" s="1"/>
  <c r="P401" i="17"/>
  <c r="Q413" i="17"/>
  <c r="U413" i="17" s="1"/>
  <c r="H125" i="18" s="1"/>
  <c r="P413" i="17"/>
  <c r="Q398" i="17"/>
  <c r="U398" i="17" s="1"/>
  <c r="H120" i="18" s="1"/>
  <c r="P398" i="17"/>
  <c r="Q410" i="17"/>
  <c r="U410" i="17" s="1"/>
  <c r="H124" i="18" s="1"/>
  <c r="P410" i="17"/>
  <c r="Q407" i="17"/>
  <c r="U407" i="17" s="1"/>
  <c r="H123" i="18" s="1"/>
  <c r="P407" i="17"/>
  <c r="E398" i="17"/>
  <c r="J398" i="17"/>
  <c r="E401" i="17"/>
  <c r="J401" i="17"/>
  <c r="E404" i="17"/>
  <c r="J404" i="17"/>
  <c r="E407" i="17"/>
  <c r="J407" i="17"/>
  <c r="E410" i="17"/>
  <c r="J410" i="17"/>
  <c r="E413" i="17"/>
  <c r="J413" i="17"/>
  <c r="E414" i="17"/>
  <c r="E415" i="17"/>
  <c r="J414" i="17"/>
  <c r="J415" i="17"/>
  <c r="L257" i="17"/>
  <c r="K257" i="17"/>
  <c r="M257" i="17" s="1"/>
  <c r="P266" i="17"/>
  <c r="L269" i="17"/>
  <c r="K269" i="17"/>
  <c r="M269" i="17" s="1"/>
  <c r="F272" i="17"/>
  <c r="H272" i="17" s="1"/>
  <c r="F233" i="17"/>
  <c r="H233" i="17" s="1"/>
  <c r="K236" i="17"/>
  <c r="M236" i="17" s="1"/>
  <c r="K239" i="17"/>
  <c r="M239" i="17" s="1"/>
  <c r="T242" i="17"/>
  <c r="E68" i="18" s="1"/>
  <c r="G68" i="18" s="1"/>
  <c r="F245" i="17"/>
  <c r="H245" i="17" s="1"/>
  <c r="P245" i="17"/>
  <c r="K251" i="17"/>
  <c r="M251" i="17" s="1"/>
  <c r="Q257" i="17"/>
  <c r="U257" i="17" s="1"/>
  <c r="H73" i="18" s="1"/>
  <c r="P257" i="17"/>
  <c r="L260" i="17"/>
  <c r="K260" i="17"/>
  <c r="M260" i="17" s="1"/>
  <c r="G263" i="17"/>
  <c r="F263" i="17"/>
  <c r="H263" i="17" s="1"/>
  <c r="Q269" i="17"/>
  <c r="U269" i="17" s="1"/>
  <c r="H77" i="18" s="1"/>
  <c r="P269" i="17"/>
  <c r="L272" i="17"/>
  <c r="K272" i="17"/>
  <c r="M272" i="17" s="1"/>
  <c r="G275" i="17"/>
  <c r="F275" i="17"/>
  <c r="H275" i="17" s="1"/>
  <c r="R290" i="17"/>
  <c r="V290" i="17" s="1"/>
  <c r="I84" i="18" s="1"/>
  <c r="T290" i="17"/>
  <c r="E84" i="18" s="1"/>
  <c r="G84" i="18" s="1"/>
  <c r="T236" i="17"/>
  <c r="E66" i="18" s="1"/>
  <c r="G66" i="18" s="1"/>
  <c r="Q260" i="17"/>
  <c r="U260" i="17" s="1"/>
  <c r="H74" i="18" s="1"/>
  <c r="P260" i="17"/>
  <c r="L263" i="17"/>
  <c r="K263" i="17"/>
  <c r="M263" i="17" s="1"/>
  <c r="G266" i="17"/>
  <c r="F266" i="17"/>
  <c r="H266" i="17" s="1"/>
  <c r="Q272" i="17"/>
  <c r="U272" i="17" s="1"/>
  <c r="H78" i="18" s="1"/>
  <c r="P272" i="17"/>
  <c r="L275" i="17"/>
  <c r="K275" i="17"/>
  <c r="M275" i="17" s="1"/>
  <c r="G278" i="17"/>
  <c r="F278" i="17"/>
  <c r="H278" i="17" s="1"/>
  <c r="F239" i="17"/>
  <c r="H239" i="17" s="1"/>
  <c r="P239" i="17"/>
  <c r="K245" i="17"/>
  <c r="M245" i="17" s="1"/>
  <c r="G257" i="17"/>
  <c r="F257" i="17"/>
  <c r="H257" i="17" s="1"/>
  <c r="Q263" i="17"/>
  <c r="U263" i="17" s="1"/>
  <c r="H75" i="18" s="1"/>
  <c r="P263" i="17"/>
  <c r="L266" i="17"/>
  <c r="K266" i="17"/>
  <c r="M266" i="17" s="1"/>
  <c r="G269" i="17"/>
  <c r="F269" i="17"/>
  <c r="H269" i="17" s="1"/>
  <c r="Q275" i="17"/>
  <c r="U275" i="17" s="1"/>
  <c r="H79" i="18" s="1"/>
  <c r="P275" i="17"/>
  <c r="L278" i="17"/>
  <c r="K278" i="17"/>
  <c r="M278" i="17" s="1"/>
  <c r="G311" i="17"/>
  <c r="F311" i="17"/>
  <c r="H311" i="17" s="1"/>
  <c r="Q317" i="17"/>
  <c r="U317" i="17" s="1"/>
  <c r="H93" i="18" s="1"/>
  <c r="P317" i="17"/>
  <c r="L320" i="17"/>
  <c r="K320" i="17"/>
  <c r="M320" i="17" s="1"/>
  <c r="G323" i="17"/>
  <c r="F323" i="17"/>
  <c r="H323" i="17" s="1"/>
  <c r="Q329" i="17"/>
  <c r="U329" i="17" s="1"/>
  <c r="H97" i="18" s="1"/>
  <c r="P329" i="17"/>
  <c r="L332" i="17"/>
  <c r="K332" i="17"/>
  <c r="M332" i="17" s="1"/>
  <c r="G335" i="17"/>
  <c r="F335" i="17"/>
  <c r="H335" i="17" s="1"/>
  <c r="Q341" i="17"/>
  <c r="U341" i="17" s="1"/>
  <c r="H101" i="18" s="1"/>
  <c r="P341" i="17"/>
  <c r="L344" i="17"/>
  <c r="K344" i="17"/>
  <c r="M344" i="17" s="1"/>
  <c r="G347" i="17"/>
  <c r="F347" i="17"/>
  <c r="H347" i="17" s="1"/>
  <c r="Q353" i="17"/>
  <c r="U353" i="17" s="1"/>
  <c r="H105" i="18" s="1"/>
  <c r="P353" i="17"/>
  <c r="O359" i="17"/>
  <c r="J359" i="17"/>
  <c r="E359" i="17"/>
  <c r="F281" i="17"/>
  <c r="H281" i="17" s="1"/>
  <c r="K281" i="17"/>
  <c r="M281" i="17" s="1"/>
  <c r="P281" i="17"/>
  <c r="K284" i="17"/>
  <c r="M284" i="17" s="1"/>
  <c r="P284" i="17"/>
  <c r="F290" i="17"/>
  <c r="H290" i="17" s="1"/>
  <c r="K293" i="17"/>
  <c r="M293" i="17" s="1"/>
  <c r="P296" i="17"/>
  <c r="F302" i="17"/>
  <c r="H302" i="17" s="1"/>
  <c r="G308" i="17"/>
  <c r="Q308" i="17"/>
  <c r="U308" i="17" s="1"/>
  <c r="H90" i="18" s="1"/>
  <c r="L311" i="17"/>
  <c r="K311" i="17"/>
  <c r="M311" i="17" s="1"/>
  <c r="G314" i="17"/>
  <c r="F314" i="17"/>
  <c r="H314" i="17" s="1"/>
  <c r="Q320" i="17"/>
  <c r="U320" i="17" s="1"/>
  <c r="H94" i="18" s="1"/>
  <c r="P320" i="17"/>
  <c r="L323" i="17"/>
  <c r="K323" i="17"/>
  <c r="M323" i="17" s="1"/>
  <c r="G326" i="17"/>
  <c r="F326" i="17"/>
  <c r="H326" i="17" s="1"/>
  <c r="Q332" i="17"/>
  <c r="U332" i="17" s="1"/>
  <c r="H98" i="18" s="1"/>
  <c r="P332" i="17"/>
  <c r="L335" i="17"/>
  <c r="K335" i="17"/>
  <c r="M335" i="17" s="1"/>
  <c r="G338" i="17"/>
  <c r="F338" i="17"/>
  <c r="H338" i="17" s="1"/>
  <c r="Q344" i="17"/>
  <c r="U344" i="17" s="1"/>
  <c r="H102" i="18" s="1"/>
  <c r="P344" i="17"/>
  <c r="L347" i="17"/>
  <c r="K347" i="17"/>
  <c r="M347" i="17" s="1"/>
  <c r="G350" i="17"/>
  <c r="F350" i="17"/>
  <c r="H350" i="17" s="1"/>
  <c r="P287" i="17"/>
  <c r="F293" i="17"/>
  <c r="H293" i="17" s="1"/>
  <c r="T293" i="17"/>
  <c r="E85" i="18" s="1"/>
  <c r="G85" i="18" s="1"/>
  <c r="K296" i="17"/>
  <c r="M296" i="17" s="1"/>
  <c r="P299" i="17"/>
  <c r="T308" i="17"/>
  <c r="E90" i="18" s="1"/>
  <c r="G90" i="18" s="1"/>
  <c r="Q311" i="17"/>
  <c r="U311" i="17" s="1"/>
  <c r="H91" i="18" s="1"/>
  <c r="P311" i="17"/>
  <c r="L314" i="17"/>
  <c r="K314" i="17"/>
  <c r="M314" i="17" s="1"/>
  <c r="G317" i="17"/>
  <c r="F317" i="17"/>
  <c r="H317" i="17" s="1"/>
  <c r="Q323" i="17"/>
  <c r="U323" i="17" s="1"/>
  <c r="H95" i="18" s="1"/>
  <c r="P323" i="17"/>
  <c r="L326" i="17"/>
  <c r="K326" i="17"/>
  <c r="M326" i="17" s="1"/>
  <c r="G329" i="17"/>
  <c r="F329" i="17"/>
  <c r="H329" i="17" s="1"/>
  <c r="Q335" i="17"/>
  <c r="U335" i="17" s="1"/>
  <c r="H99" i="18" s="1"/>
  <c r="P335" i="17"/>
  <c r="L338" i="17"/>
  <c r="K338" i="17"/>
  <c r="M338" i="17" s="1"/>
  <c r="G341" i="17"/>
  <c r="F341" i="17"/>
  <c r="H341" i="17" s="1"/>
  <c r="L350" i="17"/>
  <c r="K350" i="17"/>
  <c r="M350" i="17" s="1"/>
  <c r="G353" i="17"/>
  <c r="F353" i="17"/>
  <c r="H353" i="17" s="1"/>
  <c r="Q314" i="17"/>
  <c r="U314" i="17" s="1"/>
  <c r="H92" i="18" s="1"/>
  <c r="P314" i="17"/>
  <c r="L317" i="17"/>
  <c r="K317" i="17"/>
  <c r="M317" i="17" s="1"/>
  <c r="G320" i="17"/>
  <c r="F320" i="17"/>
  <c r="H320" i="17" s="1"/>
  <c r="Q326" i="17"/>
  <c r="U326" i="17" s="1"/>
  <c r="H96" i="18" s="1"/>
  <c r="P326" i="17"/>
  <c r="L329" i="17"/>
  <c r="K329" i="17"/>
  <c r="M329" i="17" s="1"/>
  <c r="G332" i="17"/>
  <c r="F332" i="17"/>
  <c r="H332" i="17" s="1"/>
  <c r="Q338" i="17"/>
  <c r="U338" i="17" s="1"/>
  <c r="H100" i="18" s="1"/>
  <c r="P338" i="17"/>
  <c r="L341" i="17"/>
  <c r="K341" i="17"/>
  <c r="M341" i="17" s="1"/>
  <c r="G344" i="17"/>
  <c r="Q350" i="17"/>
  <c r="U350" i="17" s="1"/>
  <c r="H104" i="18" s="1"/>
  <c r="P350" i="17"/>
  <c r="L353" i="17"/>
  <c r="K353" i="17"/>
  <c r="M353" i="17" s="1"/>
  <c r="O361" i="17"/>
  <c r="J361" i="17"/>
  <c r="E361" i="17"/>
  <c r="O367" i="17"/>
  <c r="J367" i="17"/>
  <c r="E367" i="17"/>
  <c r="O373" i="17"/>
  <c r="J373" i="17"/>
  <c r="E373" i="17"/>
  <c r="O379" i="17"/>
  <c r="J379" i="17"/>
  <c r="E379" i="17"/>
  <c r="O385" i="17"/>
  <c r="J385" i="17"/>
  <c r="E385" i="17"/>
  <c r="O391" i="17"/>
  <c r="J391" i="17"/>
  <c r="E391" i="17"/>
  <c r="O397" i="17"/>
  <c r="J397" i="17"/>
  <c r="E397" i="17"/>
  <c r="O362" i="17"/>
  <c r="J362" i="17"/>
  <c r="E362" i="17"/>
  <c r="O363" i="17"/>
  <c r="J363" i="17"/>
  <c r="E363" i="17"/>
  <c r="O368" i="17"/>
  <c r="J368" i="17"/>
  <c r="E368" i="17"/>
  <c r="O369" i="17"/>
  <c r="J369" i="17"/>
  <c r="E369" i="17"/>
  <c r="O374" i="17"/>
  <c r="J374" i="17"/>
  <c r="E374" i="17"/>
  <c r="O375" i="17"/>
  <c r="J375" i="17"/>
  <c r="E375" i="17"/>
  <c r="O380" i="17"/>
  <c r="J380" i="17"/>
  <c r="E380" i="17"/>
  <c r="O381" i="17"/>
  <c r="J381" i="17"/>
  <c r="E381" i="17"/>
  <c r="O386" i="17"/>
  <c r="J386" i="17"/>
  <c r="E386" i="17"/>
  <c r="O387" i="17"/>
  <c r="J387" i="17"/>
  <c r="E387" i="17"/>
  <c r="O392" i="17"/>
  <c r="J392" i="17"/>
  <c r="E392" i="17"/>
  <c r="O393" i="17"/>
  <c r="J393" i="17"/>
  <c r="E393" i="17"/>
  <c r="O356" i="17"/>
  <c r="J356" i="17"/>
  <c r="E356" i="17"/>
  <c r="J358" i="17"/>
  <c r="O364" i="17"/>
  <c r="J364" i="17"/>
  <c r="E364" i="17"/>
  <c r="O370" i="17"/>
  <c r="J370" i="17"/>
  <c r="E370" i="17"/>
  <c r="O376" i="17"/>
  <c r="J376" i="17"/>
  <c r="E376" i="17"/>
  <c r="O382" i="17"/>
  <c r="J382" i="17"/>
  <c r="E382" i="17"/>
  <c r="O388" i="17"/>
  <c r="J388" i="17"/>
  <c r="E388" i="17"/>
  <c r="O394" i="17"/>
  <c r="J394" i="17"/>
  <c r="E394" i="17"/>
  <c r="O358" i="17"/>
  <c r="O360" i="17"/>
  <c r="J360" i="17"/>
  <c r="E360" i="17"/>
  <c r="O365" i="17"/>
  <c r="J365" i="17"/>
  <c r="E365" i="17"/>
  <c r="O366" i="17"/>
  <c r="J366" i="17"/>
  <c r="E366" i="17"/>
  <c r="O371" i="17"/>
  <c r="J371" i="17"/>
  <c r="E371" i="17"/>
  <c r="O372" i="17"/>
  <c r="J372" i="17"/>
  <c r="E372" i="17"/>
  <c r="O377" i="17"/>
  <c r="J377" i="17"/>
  <c r="E377" i="17"/>
  <c r="O378" i="17"/>
  <c r="J378" i="17"/>
  <c r="E378" i="17"/>
  <c r="O383" i="17"/>
  <c r="J383" i="17"/>
  <c r="E383" i="17"/>
  <c r="O384" i="17"/>
  <c r="J384" i="17"/>
  <c r="E384" i="17"/>
  <c r="O389" i="17"/>
  <c r="J389" i="17"/>
  <c r="E389" i="17"/>
  <c r="O390" i="17"/>
  <c r="J390" i="17"/>
  <c r="E390" i="17"/>
  <c r="O395" i="17"/>
  <c r="J395" i="17"/>
  <c r="E395" i="17"/>
  <c r="O396" i="17"/>
  <c r="J396" i="17"/>
  <c r="E396" i="17"/>
  <c r="D224" i="17"/>
  <c r="O224" i="17" s="1"/>
  <c r="D69" i="17"/>
  <c r="O69" i="17" s="1"/>
  <c r="D77" i="17"/>
  <c r="O77" i="17" s="1"/>
  <c r="Q77" i="17" s="1"/>
  <c r="U77" i="17" s="1"/>
  <c r="H13" i="18" s="1"/>
  <c r="D159" i="17"/>
  <c r="O159" i="17" s="1"/>
  <c r="C47" i="17"/>
  <c r="F54" i="17" s="1" a="1"/>
  <c r="G57" i="17" s="1"/>
  <c r="D171" i="17"/>
  <c r="O171" i="17" s="1"/>
  <c r="D112" i="17"/>
  <c r="E112" i="17" s="1"/>
  <c r="D207" i="17"/>
  <c r="J207" i="17" s="1"/>
  <c r="D116" i="17"/>
  <c r="O116" i="17" s="1"/>
  <c r="Q116" i="17" s="1"/>
  <c r="U116" i="17" s="1"/>
  <c r="H26" i="18" s="1"/>
  <c r="D132" i="17"/>
  <c r="O132" i="17" s="1"/>
  <c r="D160" i="17"/>
  <c r="O160" i="17" s="1"/>
  <c r="D164" i="17"/>
  <c r="O164" i="17" s="1"/>
  <c r="P164" i="17" s="1"/>
  <c r="D168" i="17"/>
  <c r="O168" i="17" s="1"/>
  <c r="D172" i="17"/>
  <c r="O172" i="17" s="1"/>
  <c r="D176" i="17"/>
  <c r="O176" i="17" s="1"/>
  <c r="Q176" i="17" s="1"/>
  <c r="U176" i="17" s="1"/>
  <c r="H46" i="18" s="1"/>
  <c r="D180" i="17"/>
  <c r="O180" i="17" s="1"/>
  <c r="D212" i="17"/>
  <c r="O212" i="17" s="1"/>
  <c r="P212" i="17" s="1"/>
  <c r="D150" i="17"/>
  <c r="D62" i="17"/>
  <c r="O62" i="17" s="1"/>
  <c r="P62" i="17" s="1"/>
  <c r="D70" i="17"/>
  <c r="O70" i="17" s="1"/>
  <c r="D78" i="17"/>
  <c r="O78" i="17" s="1"/>
  <c r="D125" i="17"/>
  <c r="O125" i="17" s="1"/>
  <c r="Q125" i="17" s="1"/>
  <c r="U125" i="17" s="1"/>
  <c r="H29" i="18" s="1"/>
  <c r="D163" i="17"/>
  <c r="O163" i="17" s="1"/>
  <c r="D115" i="17"/>
  <c r="E115" i="17" s="1"/>
  <c r="D143" i="17"/>
  <c r="D65" i="17"/>
  <c r="O65" i="17" s="1"/>
  <c r="P65" i="17" s="1"/>
  <c r="D73" i="17"/>
  <c r="O73" i="17" s="1"/>
  <c r="D82" i="17"/>
  <c r="O82" i="17" s="1"/>
  <c r="D117" i="17"/>
  <c r="E117" i="17" s="1"/>
  <c r="D131" i="17"/>
  <c r="O131" i="17" s="1"/>
  <c r="P131" i="17" s="1"/>
  <c r="D175" i="17"/>
  <c r="O175" i="17" s="1"/>
  <c r="D217" i="17"/>
  <c r="J217" i="17" s="1"/>
  <c r="D118" i="17"/>
  <c r="J118" i="17" s="1"/>
  <c r="D203" i="17"/>
  <c r="E203" i="17" s="1"/>
  <c r="D226" i="17"/>
  <c r="J226" i="17" s="1"/>
  <c r="D219" i="17"/>
  <c r="J219" i="17" s="1"/>
  <c r="D209" i="17"/>
  <c r="O209" i="17" s="1"/>
  <c r="P209" i="17" s="1"/>
  <c r="D126" i="17"/>
  <c r="E126" i="17" s="1"/>
  <c r="D222" i="17"/>
  <c r="J222" i="17" s="1"/>
  <c r="D214" i="17"/>
  <c r="J214" i="17" s="1"/>
  <c r="D66" i="17"/>
  <c r="O66" i="17" s="1"/>
  <c r="D74" i="17"/>
  <c r="O74" i="17" s="1"/>
  <c r="Q74" i="17" s="1"/>
  <c r="U74" i="17" s="1"/>
  <c r="H12" i="18" s="1"/>
  <c r="D111" i="17"/>
  <c r="E111" i="17" s="1"/>
  <c r="D121" i="17"/>
  <c r="E121" i="17" s="1"/>
  <c r="D167" i="17"/>
  <c r="O167" i="17" s="1"/>
  <c r="Q167" i="17" s="1"/>
  <c r="U167" i="17" s="1"/>
  <c r="H43" i="18" s="1"/>
  <c r="D179" i="17"/>
  <c r="O179" i="17" s="1"/>
  <c r="Q179" i="17" s="1"/>
  <c r="U179" i="17" s="1"/>
  <c r="H47" i="18" s="1"/>
  <c r="D221" i="17"/>
  <c r="O221" i="17" s="1"/>
  <c r="Q221" i="17" s="1"/>
  <c r="U221" i="17" s="1"/>
  <c r="H61" i="18" s="1"/>
  <c r="D64" i="17"/>
  <c r="O64" i="17" s="1"/>
  <c r="D63" i="17"/>
  <c r="O63" i="17" s="1"/>
  <c r="D67" i="17"/>
  <c r="O67" i="17" s="1"/>
  <c r="D71" i="17"/>
  <c r="O71" i="17" s="1"/>
  <c r="Q71" i="17" s="1"/>
  <c r="U71" i="17" s="1"/>
  <c r="H11" i="18" s="1"/>
  <c r="D75" i="17"/>
  <c r="O75" i="17" s="1"/>
  <c r="D79" i="17"/>
  <c r="O79" i="17" s="1"/>
  <c r="D83" i="17"/>
  <c r="O83" i="17" s="1"/>
  <c r="Q83" i="17" s="1"/>
  <c r="U83" i="17" s="1"/>
  <c r="H15" i="18" s="1"/>
  <c r="D229" i="17"/>
  <c r="J229" i="17" s="1"/>
  <c r="D68" i="17"/>
  <c r="O68" i="17" s="1"/>
  <c r="Q68" i="17" s="1"/>
  <c r="U68" i="17" s="1"/>
  <c r="H10" i="18" s="1"/>
  <c r="D72" i="17"/>
  <c r="O72" i="17" s="1"/>
  <c r="D76" i="17"/>
  <c r="O76" i="17" s="1"/>
  <c r="D80" i="17"/>
  <c r="O80" i="17" s="1"/>
  <c r="Q80" i="17" s="1"/>
  <c r="U80" i="17" s="1"/>
  <c r="H14" i="18" s="1"/>
  <c r="D84" i="17"/>
  <c r="O84" i="17" s="1"/>
  <c r="D210" i="17"/>
  <c r="J210" i="17" s="1"/>
  <c r="D113" i="17"/>
  <c r="O113" i="17" s="1"/>
  <c r="Q113" i="17" s="1"/>
  <c r="U113" i="17" s="1"/>
  <c r="H25" i="18" s="1"/>
  <c r="D119" i="17"/>
  <c r="O119" i="17" s="1"/>
  <c r="Q119" i="17" s="1"/>
  <c r="U119" i="17" s="1"/>
  <c r="H27" i="18" s="1"/>
  <c r="D123" i="17"/>
  <c r="E123" i="17" s="1"/>
  <c r="D128" i="17"/>
  <c r="O128" i="17" s="1"/>
  <c r="Q128" i="17" s="1"/>
  <c r="U128" i="17" s="1"/>
  <c r="H30" i="18" s="1"/>
  <c r="D133" i="17"/>
  <c r="O133" i="17" s="1"/>
  <c r="D161" i="17"/>
  <c r="O161" i="17" s="1"/>
  <c r="Q161" i="17" s="1"/>
  <c r="U161" i="17" s="1"/>
  <c r="H41" i="18" s="1"/>
  <c r="D165" i="17"/>
  <c r="O165" i="17" s="1"/>
  <c r="D169" i="17"/>
  <c r="O169" i="17" s="1"/>
  <c r="D173" i="17"/>
  <c r="O173" i="17" s="1"/>
  <c r="Q173" i="17" s="1"/>
  <c r="U173" i="17" s="1"/>
  <c r="H45" i="18" s="1"/>
  <c r="D177" i="17"/>
  <c r="O177" i="17" s="1"/>
  <c r="D181" i="17"/>
  <c r="O181" i="17" s="1"/>
  <c r="D208" i="17"/>
  <c r="O210" i="17"/>
  <c r="D213" i="17"/>
  <c r="E213" i="17" s="1"/>
  <c r="D215" i="17"/>
  <c r="O215" i="17" s="1"/>
  <c r="P215" i="17" s="1"/>
  <c r="D220" i="17"/>
  <c r="E220" i="17" s="1"/>
  <c r="D225" i="17"/>
  <c r="E225" i="17" s="1"/>
  <c r="D227" i="17"/>
  <c r="O227" i="17" s="1"/>
  <c r="Q227" i="17" s="1"/>
  <c r="U227" i="17" s="1"/>
  <c r="H63" i="18" s="1"/>
  <c r="D81" i="17"/>
  <c r="O81" i="17" s="1"/>
  <c r="D127" i="17"/>
  <c r="J127" i="17" s="1"/>
  <c r="D85" i="17"/>
  <c r="O85" i="17" s="1"/>
  <c r="D114" i="17"/>
  <c r="E114" i="17" s="1"/>
  <c r="D120" i="17"/>
  <c r="E120" i="17" s="1"/>
  <c r="D124" i="17"/>
  <c r="E124" i="17" s="1"/>
  <c r="D129" i="17"/>
  <c r="E129" i="17" s="1"/>
  <c r="D158" i="17"/>
  <c r="O158" i="17" s="1"/>
  <c r="P158" i="17" s="1"/>
  <c r="D162" i="17"/>
  <c r="O162" i="17" s="1"/>
  <c r="D166" i="17"/>
  <c r="O166" i="17" s="1"/>
  <c r="D170" i="17"/>
  <c r="O170" i="17" s="1"/>
  <c r="P170" i="17" s="1"/>
  <c r="D174" i="17"/>
  <c r="O174" i="17" s="1"/>
  <c r="D178" i="17"/>
  <c r="O178" i="17" s="1"/>
  <c r="D206" i="17"/>
  <c r="O206" i="17" s="1"/>
  <c r="P206" i="17" s="1"/>
  <c r="D211" i="17"/>
  <c r="D216" i="17"/>
  <c r="E216" i="17" s="1"/>
  <c r="D218" i="17"/>
  <c r="O218" i="17" s="1"/>
  <c r="Q218" i="17" s="1"/>
  <c r="U218" i="17" s="1"/>
  <c r="H60" i="18" s="1"/>
  <c r="D223" i="17"/>
  <c r="E223" i="17" s="1"/>
  <c r="D228" i="17"/>
  <c r="E228" i="17" s="1"/>
  <c r="D110" i="17"/>
  <c r="E110" i="17" s="1"/>
  <c r="D130" i="17"/>
  <c r="O130" i="17" s="1"/>
  <c r="J117" i="17"/>
  <c r="E118" i="17"/>
  <c r="J112" i="17"/>
  <c r="O112" i="17"/>
  <c r="P224" i="17"/>
  <c r="Q224" i="17"/>
  <c r="U224" i="17" s="1"/>
  <c r="H62" i="18" s="1"/>
  <c r="J209" i="17"/>
  <c r="J212" i="17"/>
  <c r="E224" i="17"/>
  <c r="J224" i="17"/>
  <c r="Q164" i="17"/>
  <c r="U164" i="17" s="1"/>
  <c r="H42" i="18" s="1"/>
  <c r="E160" i="17"/>
  <c r="J176" i="17"/>
  <c r="J178" i="17"/>
  <c r="Q122" i="17"/>
  <c r="U122" i="17" s="1"/>
  <c r="H28" i="18" s="1"/>
  <c r="P122" i="17"/>
  <c r="Q131" i="17"/>
  <c r="U131" i="17" s="1"/>
  <c r="H31" i="18" s="1"/>
  <c r="P125" i="17"/>
  <c r="E122" i="17"/>
  <c r="J122" i="17"/>
  <c r="J125" i="17"/>
  <c r="Q62" i="17"/>
  <c r="U62" i="17" s="1"/>
  <c r="H8" i="18" s="1"/>
  <c r="Q65" i="17"/>
  <c r="U65" i="17" s="1"/>
  <c r="H9" i="18" s="1"/>
  <c r="P77" i="17"/>
  <c r="J62" i="17"/>
  <c r="E68" i="17"/>
  <c r="E72" i="17"/>
  <c r="J77" i="17"/>
  <c r="E81" i="17"/>
  <c r="J66" i="17"/>
  <c r="D96" i="17"/>
  <c r="E96" i="17" s="1"/>
  <c r="D136" i="17"/>
  <c r="O136" i="17" s="1"/>
  <c r="D89" i="17"/>
  <c r="O89" i="17" s="1"/>
  <c r="D97" i="17"/>
  <c r="J97" i="17" s="1"/>
  <c r="D94" i="17"/>
  <c r="J94" i="17" s="1"/>
  <c r="D138" i="17"/>
  <c r="O138" i="17" s="1"/>
  <c r="D86" i="17"/>
  <c r="J86" i="17" s="1"/>
  <c r="D95" i="17"/>
  <c r="E95" i="17" s="1"/>
  <c r="G95" i="17" s="1"/>
  <c r="D98" i="17"/>
  <c r="O98" i="17" s="1"/>
  <c r="D148" i="17"/>
  <c r="J148" i="17" s="1"/>
  <c r="C51" i="17"/>
  <c r="D87" i="17"/>
  <c r="E87" i="17" s="1"/>
  <c r="D90" i="17"/>
  <c r="J90" i="17" s="1"/>
  <c r="D92" i="17"/>
  <c r="O92" i="17" s="1"/>
  <c r="D99" i="17"/>
  <c r="E99" i="17" s="1"/>
  <c r="D102" i="17"/>
  <c r="O102" i="17" s="1"/>
  <c r="D192" i="17"/>
  <c r="J192" i="17" s="1"/>
  <c r="C49" i="17"/>
  <c r="D91" i="17"/>
  <c r="E91" i="17" s="1"/>
  <c r="D93" i="17"/>
  <c r="J93" i="17" s="1"/>
  <c r="D107" i="17"/>
  <c r="O107" i="17" s="1"/>
  <c r="F48" i="17"/>
  <c r="F52" i="17"/>
  <c r="G58" i="17"/>
  <c r="H57" i="17"/>
  <c r="H56" i="17"/>
  <c r="F56" i="17"/>
  <c r="Z64" i="17" s="1"/>
  <c r="H46" i="17" a="1"/>
  <c r="O143" i="17"/>
  <c r="J143" i="17"/>
  <c r="E143" i="17"/>
  <c r="O150" i="17"/>
  <c r="J150" i="17"/>
  <c r="E150" i="17"/>
  <c r="D103" i="17"/>
  <c r="D108" i="17"/>
  <c r="D139" i="17"/>
  <c r="D144" i="17"/>
  <c r="D151" i="17"/>
  <c r="D155" i="17"/>
  <c r="D202" i="17"/>
  <c r="D198" i="17"/>
  <c r="D194" i="17"/>
  <c r="D190" i="17"/>
  <c r="D186" i="17"/>
  <c r="D182" i="17"/>
  <c r="D154" i="17"/>
  <c r="D201" i="17"/>
  <c r="D197" i="17"/>
  <c r="D189" i="17"/>
  <c r="D153" i="17"/>
  <c r="D141" i="17"/>
  <c r="D137" i="17"/>
  <c r="D105" i="17"/>
  <c r="D195" i="17"/>
  <c r="D183" i="17"/>
  <c r="D199" i="17"/>
  <c r="D187" i="17"/>
  <c r="F50" i="17"/>
  <c r="D88" i="17"/>
  <c r="D101" i="17"/>
  <c r="D134" i="17"/>
  <c r="D135" i="17"/>
  <c r="D146" i="17"/>
  <c r="D147" i="17"/>
  <c r="D149" i="17"/>
  <c r="D152" i="17"/>
  <c r="D156" i="17"/>
  <c r="D204" i="17"/>
  <c r="F49" i="17"/>
  <c r="F46" i="17"/>
  <c r="C46" i="17"/>
  <c r="F47" i="17"/>
  <c r="C48" i="17"/>
  <c r="C50" i="17"/>
  <c r="C52" i="17"/>
  <c r="D100" i="17"/>
  <c r="D104" i="17"/>
  <c r="D106" i="17"/>
  <c r="D109" i="17"/>
  <c r="D140" i="17"/>
  <c r="D142" i="17"/>
  <c r="D145" i="17"/>
  <c r="D191" i="17"/>
  <c r="D185" i="17"/>
  <c r="D157" i="17"/>
  <c r="D188" i="17"/>
  <c r="D193" i="17"/>
  <c r="D200" i="17"/>
  <c r="D205" i="17"/>
  <c r="D184" i="17"/>
  <c r="D196" i="17"/>
  <c r="B31" i="15"/>
  <c r="B32" i="15"/>
  <c r="B33" i="15"/>
  <c r="B34" i="15"/>
  <c r="B35" i="15"/>
  <c r="B36" i="15"/>
  <c r="B37" i="15"/>
  <c r="D31" i="16"/>
  <c r="D30" i="16"/>
  <c r="D29" i="16"/>
  <c r="D28" i="16"/>
  <c r="D27" i="16"/>
  <c r="D26" i="16"/>
  <c r="D25" i="16"/>
  <c r="D24" i="16"/>
  <c r="D23" i="16"/>
  <c r="D22" i="16"/>
  <c r="D21" i="16"/>
  <c r="D20" i="16"/>
  <c r="D19" i="16"/>
  <c r="D18" i="16"/>
  <c r="D17" i="16"/>
  <c r="D16" i="16"/>
  <c r="D15" i="16"/>
  <c r="D14" i="16"/>
  <c r="D13" i="16"/>
  <c r="D12" i="16"/>
  <c r="D11" i="16"/>
  <c r="D10" i="16"/>
  <c r="D9" i="16"/>
  <c r="D8" i="16"/>
  <c r="C118" i="15"/>
  <c r="C117" i="15"/>
  <c r="C116" i="15"/>
  <c r="C115" i="15"/>
  <c r="C114" i="15"/>
  <c r="C113" i="15"/>
  <c r="C112" i="15"/>
  <c r="C111" i="15"/>
  <c r="C110" i="15"/>
  <c r="C109" i="15"/>
  <c r="C108" i="15"/>
  <c r="C107" i="15"/>
  <c r="C106" i="15"/>
  <c r="C105" i="15"/>
  <c r="C104" i="15"/>
  <c r="C103" i="15"/>
  <c r="C102" i="15"/>
  <c r="C101" i="15"/>
  <c r="C100" i="15"/>
  <c r="C99" i="15"/>
  <c r="C98" i="15"/>
  <c r="C97" i="15"/>
  <c r="C96" i="15"/>
  <c r="C95" i="15"/>
  <c r="C94" i="15"/>
  <c r="C93" i="15"/>
  <c r="C92" i="15"/>
  <c r="C91" i="15"/>
  <c r="C90" i="15"/>
  <c r="C89" i="15"/>
  <c r="C88" i="15"/>
  <c r="C87" i="15"/>
  <c r="C86" i="15"/>
  <c r="C85" i="15"/>
  <c r="C84" i="15"/>
  <c r="C83" i="15"/>
  <c r="C82" i="15"/>
  <c r="C81" i="15"/>
  <c r="C80" i="15"/>
  <c r="C79" i="15"/>
  <c r="C78" i="15"/>
  <c r="C77" i="15"/>
  <c r="C76" i="15"/>
  <c r="C75" i="15"/>
  <c r="C74" i="15"/>
  <c r="C73" i="15"/>
  <c r="C72" i="15"/>
  <c r="C71" i="15"/>
  <c r="C70" i="15"/>
  <c r="C69" i="15"/>
  <c r="C68" i="15"/>
  <c r="C67" i="15"/>
  <c r="C66" i="15"/>
  <c r="C65" i="15"/>
  <c r="C64" i="15"/>
  <c r="C63" i="15"/>
  <c r="C62" i="15"/>
  <c r="C61" i="15"/>
  <c r="C60" i="15"/>
  <c r="C59" i="15"/>
  <c r="C58" i="15"/>
  <c r="C57" i="15"/>
  <c r="C56" i="15"/>
  <c r="C55" i="15"/>
  <c r="C54" i="15"/>
  <c r="C53" i="15"/>
  <c r="C52" i="15"/>
  <c r="C51" i="15"/>
  <c r="C50" i="15"/>
  <c r="C49" i="15"/>
  <c r="C48" i="15"/>
  <c r="C47" i="15"/>
  <c r="D37" i="15"/>
  <c r="D36" i="15"/>
  <c r="D35" i="15"/>
  <c r="D34" i="15"/>
  <c r="D33" i="15"/>
  <c r="D32" i="15"/>
  <c r="D31" i="15"/>
  <c r="C27" i="15"/>
  <c r="R230" i="17" l="1"/>
  <c r="V230" i="17" s="1"/>
  <c r="I64" i="18" s="1"/>
  <c r="T230" i="17"/>
  <c r="E64" i="18" s="1"/>
  <c r="G64" i="18" s="1"/>
  <c r="J84" i="17"/>
  <c r="E207" i="17"/>
  <c r="Q302" i="17"/>
  <c r="U302" i="17" s="1"/>
  <c r="H88" i="18" s="1"/>
  <c r="G242" i="17"/>
  <c r="F242" i="17"/>
  <c r="H242" i="17" s="1"/>
  <c r="F287" i="17"/>
  <c r="H287" i="17" s="1"/>
  <c r="G287" i="17"/>
  <c r="R302" i="17"/>
  <c r="V302" i="17" s="1"/>
  <c r="I88" i="18" s="1"/>
  <c r="T302" i="17"/>
  <c r="E88" i="18" s="1"/>
  <c r="G88" i="18" s="1"/>
  <c r="J81" i="17"/>
  <c r="E75" i="17"/>
  <c r="E164" i="17"/>
  <c r="P347" i="17"/>
  <c r="T254" i="17"/>
  <c r="E72" i="18" s="1"/>
  <c r="G72" i="18" s="1"/>
  <c r="P278" i="17"/>
  <c r="F260" i="17"/>
  <c r="H260" i="17" s="1"/>
  <c r="P233" i="17"/>
  <c r="Q233" i="17"/>
  <c r="U233" i="17" s="1"/>
  <c r="H65" i="18" s="1"/>
  <c r="K287" i="17"/>
  <c r="M287" i="17" s="1"/>
  <c r="L287" i="17"/>
  <c r="R251" i="17"/>
  <c r="V251" i="17" s="1"/>
  <c r="I71" i="18" s="1"/>
  <c r="T251" i="17"/>
  <c r="E71" i="18" s="1"/>
  <c r="G71" i="18" s="1"/>
  <c r="R248" i="17"/>
  <c r="V248" i="17" s="1"/>
  <c r="I70" i="18" s="1"/>
  <c r="T248" i="17"/>
  <c r="E70" i="18" s="1"/>
  <c r="G70" i="18" s="1"/>
  <c r="G248" i="17"/>
  <c r="F248" i="17"/>
  <c r="H248" i="17" s="1"/>
  <c r="P305" i="17"/>
  <c r="Q305" i="17"/>
  <c r="U305" i="17" s="1"/>
  <c r="H89" i="18" s="1"/>
  <c r="L305" i="17"/>
  <c r="F284" i="17"/>
  <c r="H284" i="17" s="1"/>
  <c r="G254" i="17"/>
  <c r="F254" i="17"/>
  <c r="H254" i="17" s="1"/>
  <c r="T416" i="17"/>
  <c r="E126" i="18" s="1"/>
  <c r="G126" i="18" s="1"/>
  <c r="R416" i="17"/>
  <c r="V416" i="17" s="1"/>
  <c r="I126" i="18" s="1"/>
  <c r="L419" i="17"/>
  <c r="K419" i="17"/>
  <c r="M419" i="17" s="1"/>
  <c r="L416" i="17"/>
  <c r="K416" i="17"/>
  <c r="M416" i="17" s="1"/>
  <c r="R419" i="17"/>
  <c r="V419" i="17" s="1"/>
  <c r="I127" i="18" s="1"/>
  <c r="T419" i="17"/>
  <c r="E127" i="18" s="1"/>
  <c r="G127" i="18" s="1"/>
  <c r="G419" i="17"/>
  <c r="F419" i="17"/>
  <c r="H419" i="17" s="1"/>
  <c r="G416" i="17"/>
  <c r="F416" i="17"/>
  <c r="H416" i="17" s="1"/>
  <c r="L413" i="17"/>
  <c r="K413" i="17"/>
  <c r="M413" i="17" s="1"/>
  <c r="L407" i="17"/>
  <c r="K407" i="17"/>
  <c r="M407" i="17" s="1"/>
  <c r="L401" i="17"/>
  <c r="K401" i="17"/>
  <c r="M401" i="17" s="1"/>
  <c r="T407" i="17"/>
  <c r="E123" i="18" s="1"/>
  <c r="G123" i="18" s="1"/>
  <c r="R407" i="17"/>
  <c r="V407" i="17" s="1"/>
  <c r="I123" i="18" s="1"/>
  <c r="T398" i="17"/>
  <c r="E120" i="18" s="1"/>
  <c r="G120" i="18" s="1"/>
  <c r="R398" i="17"/>
  <c r="V398" i="17" s="1"/>
  <c r="I120" i="18" s="1"/>
  <c r="T401" i="17"/>
  <c r="E121" i="18" s="1"/>
  <c r="G121" i="18" s="1"/>
  <c r="R401" i="17"/>
  <c r="V401" i="17" s="1"/>
  <c r="I121" i="18" s="1"/>
  <c r="G413" i="17"/>
  <c r="F413" i="17"/>
  <c r="H413" i="17" s="1"/>
  <c r="G407" i="17"/>
  <c r="F407" i="17"/>
  <c r="H407" i="17" s="1"/>
  <c r="G401" i="17"/>
  <c r="F401" i="17"/>
  <c r="H401" i="17" s="1"/>
  <c r="L410" i="17"/>
  <c r="K410" i="17"/>
  <c r="M410" i="17" s="1"/>
  <c r="L404" i="17"/>
  <c r="K404" i="17"/>
  <c r="M404" i="17" s="1"/>
  <c r="L398" i="17"/>
  <c r="K398" i="17"/>
  <c r="M398" i="17" s="1"/>
  <c r="T410" i="17"/>
  <c r="E124" i="18" s="1"/>
  <c r="G124" i="18" s="1"/>
  <c r="R410" i="17"/>
  <c r="V410" i="17" s="1"/>
  <c r="I124" i="18" s="1"/>
  <c r="T413" i="17"/>
  <c r="E125" i="18" s="1"/>
  <c r="G125" i="18" s="1"/>
  <c r="R413" i="17"/>
  <c r="V413" i="17" s="1"/>
  <c r="I125" i="18" s="1"/>
  <c r="T404" i="17"/>
  <c r="E122" i="18" s="1"/>
  <c r="G122" i="18" s="1"/>
  <c r="R404" i="17"/>
  <c r="V404" i="17" s="1"/>
  <c r="I122" i="18" s="1"/>
  <c r="G410" i="17"/>
  <c r="F410" i="17"/>
  <c r="H410" i="17" s="1"/>
  <c r="G404" i="17"/>
  <c r="F404" i="17"/>
  <c r="H404" i="17" s="1"/>
  <c r="G398" i="17"/>
  <c r="F398" i="17"/>
  <c r="H398" i="17" s="1"/>
  <c r="L395" i="17"/>
  <c r="K395" i="17"/>
  <c r="M395" i="17" s="1"/>
  <c r="L383" i="17"/>
  <c r="K383" i="17"/>
  <c r="M383" i="17" s="1"/>
  <c r="L371" i="17"/>
  <c r="K371" i="17"/>
  <c r="M371" i="17" s="1"/>
  <c r="L356" i="17"/>
  <c r="K356" i="17"/>
  <c r="M356" i="17" s="1"/>
  <c r="L386" i="17"/>
  <c r="K386" i="17"/>
  <c r="M386" i="17" s="1"/>
  <c r="L374" i="17"/>
  <c r="K374" i="17"/>
  <c r="M374" i="17" s="1"/>
  <c r="L362" i="17"/>
  <c r="K362" i="17"/>
  <c r="M362" i="17" s="1"/>
  <c r="R335" i="17"/>
  <c r="V335" i="17" s="1"/>
  <c r="I99" i="18" s="1"/>
  <c r="T335" i="17"/>
  <c r="E99" i="18" s="1"/>
  <c r="G99" i="18" s="1"/>
  <c r="R311" i="17"/>
  <c r="V311" i="17" s="1"/>
  <c r="I91" i="18" s="1"/>
  <c r="T311" i="17"/>
  <c r="E91" i="18" s="1"/>
  <c r="G91" i="18" s="1"/>
  <c r="R299" i="17"/>
  <c r="V299" i="17" s="1"/>
  <c r="I87" i="18" s="1"/>
  <c r="T299" i="17"/>
  <c r="E87" i="18" s="1"/>
  <c r="G87" i="18" s="1"/>
  <c r="R287" i="17"/>
  <c r="V287" i="17" s="1"/>
  <c r="I83" i="18" s="1"/>
  <c r="T287" i="17"/>
  <c r="E83" i="18" s="1"/>
  <c r="G83" i="18" s="1"/>
  <c r="R281" i="17"/>
  <c r="V281" i="17" s="1"/>
  <c r="I81" i="18" s="1"/>
  <c r="T281" i="17"/>
  <c r="E81" i="18" s="1"/>
  <c r="G81" i="18" s="1"/>
  <c r="L359" i="17"/>
  <c r="K359" i="17"/>
  <c r="M359" i="17" s="1"/>
  <c r="R341" i="17"/>
  <c r="V341" i="17" s="1"/>
  <c r="I101" i="18" s="1"/>
  <c r="T341" i="17"/>
  <c r="E101" i="18" s="1"/>
  <c r="G101" i="18" s="1"/>
  <c r="R317" i="17"/>
  <c r="V317" i="17" s="1"/>
  <c r="I93" i="18" s="1"/>
  <c r="T317" i="17"/>
  <c r="E93" i="18" s="1"/>
  <c r="G93" i="18" s="1"/>
  <c r="R263" i="17"/>
  <c r="V263" i="17" s="1"/>
  <c r="I75" i="18" s="1"/>
  <c r="T263" i="17"/>
  <c r="E75" i="18" s="1"/>
  <c r="G75" i="18" s="1"/>
  <c r="R257" i="17"/>
  <c r="V257" i="17" s="1"/>
  <c r="I73" i="18" s="1"/>
  <c r="T257" i="17"/>
  <c r="E73" i="18" s="1"/>
  <c r="G73" i="18" s="1"/>
  <c r="R245" i="17"/>
  <c r="V245" i="17" s="1"/>
  <c r="I69" i="18" s="1"/>
  <c r="T245" i="17"/>
  <c r="E69" i="18" s="1"/>
  <c r="G69" i="18" s="1"/>
  <c r="R266" i="17"/>
  <c r="V266" i="17" s="1"/>
  <c r="I76" i="18" s="1"/>
  <c r="T266" i="17"/>
  <c r="E76" i="18" s="1"/>
  <c r="G76" i="18" s="1"/>
  <c r="Q395" i="17"/>
  <c r="U395" i="17" s="1"/>
  <c r="H119" i="18" s="1"/>
  <c r="P395" i="17"/>
  <c r="G389" i="17"/>
  <c r="F389" i="17"/>
  <c r="H389" i="17" s="1"/>
  <c r="Q383" i="17"/>
  <c r="U383" i="17" s="1"/>
  <c r="H115" i="18" s="1"/>
  <c r="P383" i="17"/>
  <c r="G377" i="17"/>
  <c r="F377" i="17"/>
  <c r="H377" i="17" s="1"/>
  <c r="Q371" i="17"/>
  <c r="U371" i="17" s="1"/>
  <c r="H111" i="18" s="1"/>
  <c r="P371" i="17"/>
  <c r="G365" i="17"/>
  <c r="F365" i="17"/>
  <c r="H365" i="17" s="1"/>
  <c r="Q356" i="17"/>
  <c r="U356" i="17" s="1"/>
  <c r="H106" i="18" s="1"/>
  <c r="P356" i="17"/>
  <c r="G392" i="17"/>
  <c r="F392" i="17"/>
  <c r="H392" i="17" s="1"/>
  <c r="Q386" i="17"/>
  <c r="U386" i="17" s="1"/>
  <c r="H116" i="18" s="1"/>
  <c r="P386" i="17"/>
  <c r="G380" i="17"/>
  <c r="F380" i="17"/>
  <c r="H380" i="17" s="1"/>
  <c r="Q374" i="17"/>
  <c r="U374" i="17" s="1"/>
  <c r="H112" i="18" s="1"/>
  <c r="P374" i="17"/>
  <c r="G368" i="17"/>
  <c r="F368" i="17"/>
  <c r="H368" i="17" s="1"/>
  <c r="Q362" i="17"/>
  <c r="U362" i="17" s="1"/>
  <c r="H108" i="18" s="1"/>
  <c r="P362" i="17"/>
  <c r="R350" i="17"/>
  <c r="V350" i="17" s="1"/>
  <c r="I104" i="18" s="1"/>
  <c r="T350" i="17"/>
  <c r="E104" i="18" s="1"/>
  <c r="G104" i="18" s="1"/>
  <c r="R326" i="17"/>
  <c r="V326" i="17" s="1"/>
  <c r="I96" i="18" s="1"/>
  <c r="T326" i="17"/>
  <c r="E96" i="18" s="1"/>
  <c r="G96" i="18" s="1"/>
  <c r="R344" i="17"/>
  <c r="V344" i="17" s="1"/>
  <c r="I102" i="18" s="1"/>
  <c r="T344" i="17"/>
  <c r="E102" i="18" s="1"/>
  <c r="G102" i="18" s="1"/>
  <c r="R320" i="17"/>
  <c r="V320" i="17" s="1"/>
  <c r="I94" i="18" s="1"/>
  <c r="T320" i="17"/>
  <c r="E94" i="18" s="1"/>
  <c r="G94" i="18" s="1"/>
  <c r="R284" i="17"/>
  <c r="V284" i="17" s="1"/>
  <c r="I82" i="18" s="1"/>
  <c r="T284" i="17"/>
  <c r="E82" i="18" s="1"/>
  <c r="G82" i="18" s="1"/>
  <c r="Q359" i="17"/>
  <c r="U359" i="17" s="1"/>
  <c r="H107" i="18" s="1"/>
  <c r="P359" i="17"/>
  <c r="R239" i="17"/>
  <c r="V239" i="17" s="1"/>
  <c r="I67" i="18" s="1"/>
  <c r="T239" i="17"/>
  <c r="E67" i="18" s="1"/>
  <c r="G67" i="18" s="1"/>
  <c r="R260" i="17"/>
  <c r="V260" i="17" s="1"/>
  <c r="I74" i="18" s="1"/>
  <c r="T260" i="17"/>
  <c r="E74" i="18" s="1"/>
  <c r="G74" i="18" s="1"/>
  <c r="L389" i="17"/>
  <c r="K389" i="17"/>
  <c r="M389" i="17" s="1"/>
  <c r="L377" i="17"/>
  <c r="K377" i="17"/>
  <c r="M377" i="17" s="1"/>
  <c r="L365" i="17"/>
  <c r="K365" i="17"/>
  <c r="M365" i="17" s="1"/>
  <c r="L392" i="17"/>
  <c r="K392" i="17"/>
  <c r="M392" i="17" s="1"/>
  <c r="L380" i="17"/>
  <c r="K380" i="17"/>
  <c r="M380" i="17" s="1"/>
  <c r="L368" i="17"/>
  <c r="K368" i="17"/>
  <c r="M368" i="17" s="1"/>
  <c r="R347" i="17"/>
  <c r="V347" i="17" s="1"/>
  <c r="I103" i="18" s="1"/>
  <c r="T347" i="17"/>
  <c r="E103" i="18" s="1"/>
  <c r="G103" i="18" s="1"/>
  <c r="R323" i="17"/>
  <c r="V323" i="17" s="1"/>
  <c r="I95" i="18" s="1"/>
  <c r="T323" i="17"/>
  <c r="E95" i="18" s="1"/>
  <c r="G95" i="18" s="1"/>
  <c r="R296" i="17"/>
  <c r="V296" i="17" s="1"/>
  <c r="I86" i="18" s="1"/>
  <c r="T296" i="17"/>
  <c r="E86" i="18" s="1"/>
  <c r="G86" i="18" s="1"/>
  <c r="R353" i="17"/>
  <c r="V353" i="17" s="1"/>
  <c r="I105" i="18" s="1"/>
  <c r="T353" i="17"/>
  <c r="E105" i="18" s="1"/>
  <c r="G105" i="18" s="1"/>
  <c r="R329" i="17"/>
  <c r="V329" i="17" s="1"/>
  <c r="I97" i="18" s="1"/>
  <c r="T329" i="17"/>
  <c r="E97" i="18" s="1"/>
  <c r="G97" i="18" s="1"/>
  <c r="R275" i="17"/>
  <c r="V275" i="17" s="1"/>
  <c r="I79" i="18" s="1"/>
  <c r="T275" i="17"/>
  <c r="E79" i="18" s="1"/>
  <c r="G79" i="18" s="1"/>
  <c r="R269" i="17"/>
  <c r="V269" i="17" s="1"/>
  <c r="I77" i="18" s="1"/>
  <c r="T269" i="17"/>
  <c r="E77" i="18" s="1"/>
  <c r="G77" i="18" s="1"/>
  <c r="R278" i="17"/>
  <c r="V278" i="17" s="1"/>
  <c r="I80" i="18" s="1"/>
  <c r="T278" i="17"/>
  <c r="E80" i="18" s="1"/>
  <c r="G80" i="18" s="1"/>
  <c r="G395" i="17"/>
  <c r="F395" i="17"/>
  <c r="H395" i="17" s="1"/>
  <c r="Q389" i="17"/>
  <c r="U389" i="17" s="1"/>
  <c r="H117" i="18" s="1"/>
  <c r="P389" i="17"/>
  <c r="G383" i="17"/>
  <c r="F383" i="17"/>
  <c r="H383" i="17" s="1"/>
  <c r="Q377" i="17"/>
  <c r="U377" i="17" s="1"/>
  <c r="H113" i="18" s="1"/>
  <c r="P377" i="17"/>
  <c r="G371" i="17"/>
  <c r="F371" i="17"/>
  <c r="H371" i="17" s="1"/>
  <c r="Q365" i="17"/>
  <c r="U365" i="17" s="1"/>
  <c r="H109" i="18" s="1"/>
  <c r="P365" i="17"/>
  <c r="F356" i="17"/>
  <c r="H356" i="17" s="1"/>
  <c r="G356" i="17"/>
  <c r="Q392" i="17"/>
  <c r="U392" i="17" s="1"/>
  <c r="H118" i="18" s="1"/>
  <c r="P392" i="17"/>
  <c r="G386" i="17"/>
  <c r="F386" i="17"/>
  <c r="H386" i="17" s="1"/>
  <c r="Q380" i="17"/>
  <c r="U380" i="17" s="1"/>
  <c r="H114" i="18" s="1"/>
  <c r="P380" i="17"/>
  <c r="G374" i="17"/>
  <c r="F374" i="17"/>
  <c r="H374" i="17" s="1"/>
  <c r="Q368" i="17"/>
  <c r="U368" i="17" s="1"/>
  <c r="H110" i="18" s="1"/>
  <c r="P368" i="17"/>
  <c r="G362" i="17"/>
  <c r="F362" i="17"/>
  <c r="H362" i="17" s="1"/>
  <c r="R338" i="17"/>
  <c r="V338" i="17" s="1"/>
  <c r="I100" i="18" s="1"/>
  <c r="T338" i="17"/>
  <c r="E100" i="18" s="1"/>
  <c r="G100" i="18" s="1"/>
  <c r="R314" i="17"/>
  <c r="V314" i="17" s="1"/>
  <c r="I92" i="18" s="1"/>
  <c r="T314" i="17"/>
  <c r="E92" i="18" s="1"/>
  <c r="G92" i="18" s="1"/>
  <c r="R332" i="17"/>
  <c r="V332" i="17" s="1"/>
  <c r="I98" i="18" s="1"/>
  <c r="T332" i="17"/>
  <c r="E98" i="18" s="1"/>
  <c r="G98" i="18" s="1"/>
  <c r="G359" i="17"/>
  <c r="F359" i="17"/>
  <c r="H359" i="17" s="1"/>
  <c r="R272" i="17"/>
  <c r="V272" i="17" s="1"/>
  <c r="I78" i="18" s="1"/>
  <c r="T272" i="17"/>
  <c r="E78" i="18" s="1"/>
  <c r="G78" i="18" s="1"/>
  <c r="H58" i="17"/>
  <c r="F58" i="17"/>
  <c r="G54" i="17"/>
  <c r="E84" i="17"/>
  <c r="E66" i="17"/>
  <c r="E62" i="17"/>
  <c r="P68" i="17"/>
  <c r="J131" i="17"/>
  <c r="L131" i="17" s="1"/>
  <c r="J163" i="17"/>
  <c r="J167" i="17"/>
  <c r="E163" i="17"/>
  <c r="P167" i="17"/>
  <c r="R167" i="17" s="1"/>
  <c r="V167" i="17" s="1"/>
  <c r="I43" i="18" s="1"/>
  <c r="E219" i="17"/>
  <c r="H54" i="17"/>
  <c r="F54" i="17"/>
  <c r="G59" i="17" s="1"/>
  <c r="F55" i="17"/>
  <c r="H55" i="17"/>
  <c r="J75" i="17"/>
  <c r="E69" i="17"/>
  <c r="J65" i="17"/>
  <c r="E131" i="17"/>
  <c r="G131" i="17" s="1"/>
  <c r="J162" i="17"/>
  <c r="E167" i="17"/>
  <c r="O219" i="17"/>
  <c r="G55" i="17"/>
  <c r="G56" i="17"/>
  <c r="F57" i="17"/>
  <c r="J69" i="17"/>
  <c r="J68" i="17"/>
  <c r="L68" i="17" s="1"/>
  <c r="E65" i="17"/>
  <c r="J180" i="17"/>
  <c r="E180" i="17"/>
  <c r="J164" i="17"/>
  <c r="L164" i="17" s="1"/>
  <c r="O207" i="17"/>
  <c r="E125" i="17"/>
  <c r="E176" i="17"/>
  <c r="P176" i="17"/>
  <c r="T176" i="17" s="1"/>
  <c r="E46" i="18" s="1"/>
  <c r="G46" i="18" s="1"/>
  <c r="O118" i="17"/>
  <c r="O117" i="17"/>
  <c r="E158" i="17"/>
  <c r="G158" i="17" s="1"/>
  <c r="J160" i="17"/>
  <c r="J67" i="17"/>
  <c r="J119" i="17"/>
  <c r="P221" i="17"/>
  <c r="T221" i="17" s="1"/>
  <c r="E61" i="18" s="1"/>
  <c r="G61" i="18" s="1"/>
  <c r="J73" i="17"/>
  <c r="E77" i="17"/>
  <c r="G77" i="17" s="1"/>
  <c r="P83" i="17"/>
  <c r="T83" i="17" s="1"/>
  <c r="E15" i="18" s="1"/>
  <c r="G15" i="18" s="1"/>
  <c r="E179" i="17"/>
  <c r="G179" i="17" s="1"/>
  <c r="J173" i="17"/>
  <c r="Q158" i="17"/>
  <c r="U158" i="17" s="1"/>
  <c r="H40" i="18" s="1"/>
  <c r="O111" i="17"/>
  <c r="E174" i="17"/>
  <c r="J161" i="17"/>
  <c r="L161" i="17" s="1"/>
  <c r="P161" i="17"/>
  <c r="R161" i="17" s="1"/>
  <c r="V161" i="17" s="1"/>
  <c r="I41" i="18" s="1"/>
  <c r="J221" i="17"/>
  <c r="J110" i="17"/>
  <c r="L110" i="17" s="1"/>
  <c r="J203" i="17"/>
  <c r="K203" i="17" s="1"/>
  <c r="M203" i="17" s="1"/>
  <c r="J83" i="17"/>
  <c r="P74" i="17"/>
  <c r="T74" i="17" s="1"/>
  <c r="E12" i="18" s="1"/>
  <c r="G12" i="18" s="1"/>
  <c r="E168" i="17"/>
  <c r="J158" i="17"/>
  <c r="L158" i="17" s="1"/>
  <c r="P179" i="17"/>
  <c r="T179" i="17" s="1"/>
  <c r="E47" i="18" s="1"/>
  <c r="G47" i="18" s="1"/>
  <c r="O203" i="17"/>
  <c r="Q203" i="17" s="1"/>
  <c r="U203" i="17" s="1"/>
  <c r="H55" i="18" s="1"/>
  <c r="E133" i="17"/>
  <c r="E173" i="17"/>
  <c r="G173" i="17" s="1"/>
  <c r="E209" i="17"/>
  <c r="G209" i="17" s="1"/>
  <c r="J114" i="17"/>
  <c r="J72" i="17"/>
  <c r="J63" i="17"/>
  <c r="E79" i="17"/>
  <c r="J74" i="17"/>
  <c r="K74" i="17" s="1"/>
  <c r="M74" i="17" s="1"/>
  <c r="E132" i="17"/>
  <c r="J113" i="17"/>
  <c r="L113" i="17" s="1"/>
  <c r="P113" i="17"/>
  <c r="R113" i="17" s="1"/>
  <c r="V113" i="17" s="1"/>
  <c r="I25" i="18" s="1"/>
  <c r="J174" i="17"/>
  <c r="E172" i="17"/>
  <c r="Q209" i="17"/>
  <c r="U209" i="17" s="1"/>
  <c r="H57" i="18" s="1"/>
  <c r="J79" i="17"/>
  <c r="E74" i="17"/>
  <c r="G74" i="17" s="1"/>
  <c r="E63" i="17"/>
  <c r="E113" i="17"/>
  <c r="G113" i="17" s="1"/>
  <c r="J179" i="17"/>
  <c r="L179" i="17" s="1"/>
  <c r="P218" i="17"/>
  <c r="R218" i="17" s="1"/>
  <c r="V218" i="17" s="1"/>
  <c r="I60" i="18" s="1"/>
  <c r="E64" i="17"/>
  <c r="P80" i="17"/>
  <c r="T80" i="17" s="1"/>
  <c r="E14" i="18" s="1"/>
  <c r="G14" i="18" s="1"/>
  <c r="J132" i="17"/>
  <c r="J181" i="17"/>
  <c r="J172" i="17"/>
  <c r="J159" i="17"/>
  <c r="E178" i="17"/>
  <c r="E159" i="17"/>
  <c r="J218" i="17"/>
  <c r="L218" i="17" s="1"/>
  <c r="J123" i="17"/>
  <c r="E82" i="17"/>
  <c r="E162" i="17"/>
  <c r="E218" i="17"/>
  <c r="G218" i="17" s="1"/>
  <c r="J120" i="17"/>
  <c r="O114" i="17"/>
  <c r="E83" i="17"/>
  <c r="G83" i="17" s="1"/>
  <c r="E70" i="17"/>
  <c r="E67" i="17"/>
  <c r="E119" i="17"/>
  <c r="G119" i="17" s="1"/>
  <c r="J177" i="17"/>
  <c r="J171" i="17"/>
  <c r="E161" i="17"/>
  <c r="F161" i="17" s="1"/>
  <c r="H161" i="17" s="1"/>
  <c r="E221" i="17"/>
  <c r="F221" i="17" s="1"/>
  <c r="H221" i="17" s="1"/>
  <c r="E212" i="17"/>
  <c r="G212" i="17" s="1"/>
  <c r="Q212" i="17"/>
  <c r="U212" i="17" s="1"/>
  <c r="H58" i="18" s="1"/>
  <c r="J126" i="17"/>
  <c r="J115" i="17"/>
  <c r="O222" i="17"/>
  <c r="J76" i="17"/>
  <c r="J70" i="17"/>
  <c r="J133" i="17"/>
  <c r="J116" i="17"/>
  <c r="L116" i="17" s="1"/>
  <c r="P116" i="17"/>
  <c r="T116" i="17" s="1"/>
  <c r="E26" i="18" s="1"/>
  <c r="G26" i="18" s="1"/>
  <c r="P119" i="17"/>
  <c r="T119" i="17" s="1"/>
  <c r="E27" i="18" s="1"/>
  <c r="G27" i="18" s="1"/>
  <c r="J175" i="17"/>
  <c r="J168" i="17"/>
  <c r="E175" i="17"/>
  <c r="P173" i="17"/>
  <c r="R173" i="17" s="1"/>
  <c r="V173" i="17" s="1"/>
  <c r="I45" i="18" s="1"/>
  <c r="E210" i="17"/>
  <c r="O115" i="17"/>
  <c r="E76" i="17"/>
  <c r="E73" i="17"/>
  <c r="E116" i="17"/>
  <c r="F116" i="17" s="1"/>
  <c r="H116" i="17" s="1"/>
  <c r="E177" i="17"/>
  <c r="E171" i="17"/>
  <c r="E166" i="17"/>
  <c r="E222" i="17"/>
  <c r="O126" i="17"/>
  <c r="J111" i="17"/>
  <c r="E78" i="17"/>
  <c r="J166" i="17"/>
  <c r="E165" i="17"/>
  <c r="J215" i="17"/>
  <c r="K215" i="17" s="1"/>
  <c r="M215" i="17" s="1"/>
  <c r="Q206" i="17"/>
  <c r="U206" i="17" s="1"/>
  <c r="H56" i="18" s="1"/>
  <c r="J121" i="17"/>
  <c r="O110" i="17"/>
  <c r="P110" i="17" s="1"/>
  <c r="O214" i="17"/>
  <c r="J78" i="17"/>
  <c r="J80" i="17"/>
  <c r="L80" i="17" s="1"/>
  <c r="J71" i="17"/>
  <c r="L71" i="17" s="1"/>
  <c r="P71" i="17"/>
  <c r="T71" i="17" s="1"/>
  <c r="E11" i="18" s="1"/>
  <c r="G11" i="18" s="1"/>
  <c r="J165" i="17"/>
  <c r="E229" i="17"/>
  <c r="E214" i="17"/>
  <c r="J206" i="17"/>
  <c r="K206" i="17" s="1"/>
  <c r="M206" i="17" s="1"/>
  <c r="O121" i="17"/>
  <c r="O229" i="17"/>
  <c r="E136" i="17"/>
  <c r="J82" i="17"/>
  <c r="J64" i="17"/>
  <c r="E80" i="17"/>
  <c r="G80" i="17" s="1"/>
  <c r="E71" i="17"/>
  <c r="F71" i="17" s="1"/>
  <c r="H71" i="17" s="1"/>
  <c r="E181" i="17"/>
  <c r="E226" i="17"/>
  <c r="E217" i="17"/>
  <c r="Q215" i="17"/>
  <c r="U215" i="17" s="1"/>
  <c r="H59" i="18" s="1"/>
  <c r="E127" i="17"/>
  <c r="O217" i="17"/>
  <c r="O226" i="17"/>
  <c r="E107" i="17"/>
  <c r="G107" i="17" s="1"/>
  <c r="J130" i="17"/>
  <c r="E90" i="17"/>
  <c r="Q170" i="17"/>
  <c r="U170" i="17" s="1"/>
  <c r="H44" i="18" s="1"/>
  <c r="P227" i="17"/>
  <c r="T227" i="17" s="1"/>
  <c r="E63" i="18" s="1"/>
  <c r="G63" i="18" s="1"/>
  <c r="E130" i="17"/>
  <c r="O127" i="17"/>
  <c r="J124" i="17"/>
  <c r="O120" i="17"/>
  <c r="J128" i="17"/>
  <c r="L128" i="17" s="1"/>
  <c r="P128" i="17"/>
  <c r="T128" i="17" s="1"/>
  <c r="E30" i="18" s="1"/>
  <c r="G30" i="18" s="1"/>
  <c r="J170" i="17"/>
  <c r="L170" i="17" s="1"/>
  <c r="J227" i="17"/>
  <c r="K227" i="17" s="1"/>
  <c r="M227" i="17" s="1"/>
  <c r="O129" i="17"/>
  <c r="J223" i="17"/>
  <c r="O223" i="17"/>
  <c r="J225" i="17"/>
  <c r="O225" i="17"/>
  <c r="J211" i="17"/>
  <c r="O211" i="17"/>
  <c r="O148" i="17"/>
  <c r="J136" i="17"/>
  <c r="O99" i="17"/>
  <c r="E128" i="17"/>
  <c r="G128" i="17" s="1"/>
  <c r="E170" i="17"/>
  <c r="G170" i="17" s="1"/>
  <c r="E227" i="17"/>
  <c r="G227" i="17" s="1"/>
  <c r="E215" i="17"/>
  <c r="F215" i="17" s="1"/>
  <c r="H215" i="17" s="1"/>
  <c r="E206" i="17"/>
  <c r="G206" i="17" s="1"/>
  <c r="J213" i="17"/>
  <c r="O213" i="17"/>
  <c r="J228" i="17"/>
  <c r="O228" i="17"/>
  <c r="J208" i="17"/>
  <c r="O208" i="17"/>
  <c r="J96" i="17"/>
  <c r="J85" i="17"/>
  <c r="E85" i="17"/>
  <c r="J169" i="17"/>
  <c r="E169" i="17"/>
  <c r="E211" i="17"/>
  <c r="E208" i="17"/>
  <c r="O123" i="17"/>
  <c r="O124" i="17"/>
  <c r="J129" i="17"/>
  <c r="J216" i="17"/>
  <c r="O216" i="17"/>
  <c r="J220" i="17"/>
  <c r="O220" i="17"/>
  <c r="O192" i="17"/>
  <c r="E98" i="17"/>
  <c r="J107" i="17"/>
  <c r="K107" i="17" s="1"/>
  <c r="M107" i="17" s="1"/>
  <c r="O86" i="17"/>
  <c r="P86" i="17" s="1"/>
  <c r="J99" i="17"/>
  <c r="O96" i="17"/>
  <c r="E192" i="17"/>
  <c r="J98" i="17"/>
  <c r="K98" i="17" s="1"/>
  <c r="M98" i="17" s="1"/>
  <c r="O94" i="17"/>
  <c r="E94" i="17"/>
  <c r="O90" i="17"/>
  <c r="K110" i="17"/>
  <c r="M110" i="17" s="1"/>
  <c r="G110" i="17"/>
  <c r="F110" i="17"/>
  <c r="H110" i="17" s="1"/>
  <c r="T212" i="17"/>
  <c r="E58" i="18" s="1"/>
  <c r="G58" i="18" s="1"/>
  <c r="R212" i="17"/>
  <c r="V212" i="17" s="1"/>
  <c r="I58" i="18" s="1"/>
  <c r="R209" i="17"/>
  <c r="V209" i="17" s="1"/>
  <c r="I57" i="18" s="1"/>
  <c r="T209" i="17"/>
  <c r="E57" i="18" s="1"/>
  <c r="G57" i="18" s="1"/>
  <c r="K224" i="17"/>
  <c r="M224" i="17" s="1"/>
  <c r="L224" i="17"/>
  <c r="K221" i="17"/>
  <c r="M221" i="17" s="1"/>
  <c r="L221" i="17"/>
  <c r="K218" i="17"/>
  <c r="M218" i="17" s="1"/>
  <c r="K212" i="17"/>
  <c r="M212" i="17" s="1"/>
  <c r="L212" i="17"/>
  <c r="K209" i="17"/>
  <c r="M209" i="17" s="1"/>
  <c r="L209" i="17"/>
  <c r="F224" i="17"/>
  <c r="H224" i="17" s="1"/>
  <c r="G224" i="17"/>
  <c r="F218" i="17"/>
  <c r="H218" i="17" s="1"/>
  <c r="F209" i="17"/>
  <c r="H209" i="17" s="1"/>
  <c r="T215" i="17"/>
  <c r="E59" i="18" s="1"/>
  <c r="G59" i="18" s="1"/>
  <c r="R215" i="17"/>
  <c r="V215" i="17" s="1"/>
  <c r="I59" i="18" s="1"/>
  <c r="R224" i="17"/>
  <c r="V224" i="17" s="1"/>
  <c r="I62" i="18" s="1"/>
  <c r="T224" i="17"/>
  <c r="E62" i="18" s="1"/>
  <c r="G62" i="18" s="1"/>
  <c r="R221" i="17"/>
  <c r="V221" i="17" s="1"/>
  <c r="I61" i="18" s="1"/>
  <c r="R206" i="17"/>
  <c r="V206" i="17" s="1"/>
  <c r="I56" i="18" s="1"/>
  <c r="T206" i="17"/>
  <c r="E56" i="18" s="1"/>
  <c r="G56" i="18" s="1"/>
  <c r="T173" i="17"/>
  <c r="E45" i="18" s="1"/>
  <c r="G45" i="18" s="1"/>
  <c r="R179" i="17"/>
  <c r="V179" i="17" s="1"/>
  <c r="I47" i="18" s="1"/>
  <c r="T170" i="17"/>
  <c r="E44" i="18" s="1"/>
  <c r="G44" i="18" s="1"/>
  <c r="R170" i="17"/>
  <c r="V170" i="17" s="1"/>
  <c r="I44" i="18" s="1"/>
  <c r="K179" i="17"/>
  <c r="M179" i="17" s="1"/>
  <c r="L176" i="17"/>
  <c r="K176" i="17"/>
  <c r="M176" i="17" s="1"/>
  <c r="L173" i="17"/>
  <c r="K173" i="17"/>
  <c r="M173" i="17" s="1"/>
  <c r="L167" i="17"/>
  <c r="K167" i="17"/>
  <c r="M167" i="17" s="1"/>
  <c r="K164" i="17"/>
  <c r="M164" i="17" s="1"/>
  <c r="T158" i="17"/>
  <c r="E40" i="18" s="1"/>
  <c r="G40" i="18" s="1"/>
  <c r="R158" i="17"/>
  <c r="V158" i="17" s="1"/>
  <c r="I40" i="18" s="1"/>
  <c r="T164" i="17"/>
  <c r="E42" i="18" s="1"/>
  <c r="G42" i="18" s="1"/>
  <c r="R164" i="17"/>
  <c r="V164" i="17" s="1"/>
  <c r="I42" i="18" s="1"/>
  <c r="R176" i="17"/>
  <c r="V176" i="17" s="1"/>
  <c r="I46" i="18" s="1"/>
  <c r="G176" i="17"/>
  <c r="F176" i="17"/>
  <c r="H176" i="17" s="1"/>
  <c r="G167" i="17"/>
  <c r="F167" i="17"/>
  <c r="H167" i="17" s="1"/>
  <c r="G164" i="17"/>
  <c r="F164" i="17"/>
  <c r="H164" i="17" s="1"/>
  <c r="F158" i="17"/>
  <c r="H158" i="17" s="1"/>
  <c r="G125" i="17"/>
  <c r="F125" i="17"/>
  <c r="H125" i="17" s="1"/>
  <c r="T113" i="17"/>
  <c r="E25" i="18" s="1"/>
  <c r="G25" i="18" s="1"/>
  <c r="K128" i="17"/>
  <c r="M128" i="17" s="1"/>
  <c r="L122" i="17"/>
  <c r="K122" i="17"/>
  <c r="M122" i="17" s="1"/>
  <c r="G122" i="17"/>
  <c r="F122" i="17"/>
  <c r="H122" i="17" s="1"/>
  <c r="T125" i="17"/>
  <c r="E29" i="18" s="1"/>
  <c r="G29" i="18" s="1"/>
  <c r="R125" i="17"/>
  <c r="V125" i="17" s="1"/>
  <c r="I29" i="18" s="1"/>
  <c r="T131" i="17"/>
  <c r="E31" i="18" s="1"/>
  <c r="G31" i="18" s="1"/>
  <c r="R131" i="17"/>
  <c r="V131" i="17" s="1"/>
  <c r="I31" i="18" s="1"/>
  <c r="T122" i="17"/>
  <c r="E28" i="18" s="1"/>
  <c r="G28" i="18" s="1"/>
  <c r="R122" i="17"/>
  <c r="V122" i="17" s="1"/>
  <c r="I28" i="18" s="1"/>
  <c r="L125" i="17"/>
  <c r="K125" i="17"/>
  <c r="M125" i="17" s="1"/>
  <c r="L119" i="17"/>
  <c r="K119" i="17"/>
  <c r="M119" i="17" s="1"/>
  <c r="R83" i="17"/>
  <c r="V83" i="17" s="1"/>
  <c r="I15" i="18" s="1"/>
  <c r="L83" i="17"/>
  <c r="K83" i="17"/>
  <c r="M83" i="17" s="1"/>
  <c r="L77" i="17"/>
  <c r="K77" i="17"/>
  <c r="M77" i="17" s="1"/>
  <c r="K68" i="17"/>
  <c r="M68" i="17" s="1"/>
  <c r="L65" i="17"/>
  <c r="K65" i="17"/>
  <c r="M65" i="17" s="1"/>
  <c r="L62" i="17"/>
  <c r="K62" i="17"/>
  <c r="M62" i="17" s="1"/>
  <c r="T65" i="17"/>
  <c r="E9" i="18" s="1"/>
  <c r="G9" i="18" s="1"/>
  <c r="R65" i="17"/>
  <c r="V65" i="17" s="1"/>
  <c r="I9" i="18" s="1"/>
  <c r="T68" i="17"/>
  <c r="E10" i="18" s="1"/>
  <c r="G10" i="18" s="1"/>
  <c r="R68" i="17"/>
  <c r="V68" i="17" s="1"/>
  <c r="I10" i="18" s="1"/>
  <c r="T62" i="17"/>
  <c r="E8" i="18" s="1"/>
  <c r="G8" i="18" s="1"/>
  <c r="R62" i="17"/>
  <c r="V62" i="17" s="1"/>
  <c r="I8" i="18" s="1"/>
  <c r="T77" i="17"/>
  <c r="E13" i="18" s="1"/>
  <c r="G13" i="18" s="1"/>
  <c r="R77" i="17"/>
  <c r="V77" i="17" s="1"/>
  <c r="I13" i="18" s="1"/>
  <c r="F83" i="17"/>
  <c r="H83" i="17" s="1"/>
  <c r="G68" i="17"/>
  <c r="F68" i="17"/>
  <c r="H68" i="17" s="1"/>
  <c r="G65" i="17"/>
  <c r="F65" i="17"/>
  <c r="H65" i="17" s="1"/>
  <c r="G62" i="17"/>
  <c r="F62" i="17"/>
  <c r="H62" i="17" s="1"/>
  <c r="E138" i="17"/>
  <c r="J138" i="17"/>
  <c r="E89" i="17"/>
  <c r="F89" i="17" s="1"/>
  <c r="H89" i="17" s="1"/>
  <c r="J87" i="17"/>
  <c r="J91" i="17"/>
  <c r="J89" i="17"/>
  <c r="L89" i="17" s="1"/>
  <c r="E86" i="17"/>
  <c r="G86" i="17" s="1"/>
  <c r="O91" i="17"/>
  <c r="O95" i="17"/>
  <c r="Q95" i="17" s="1"/>
  <c r="U95" i="17" s="1"/>
  <c r="H19" i="18" s="1"/>
  <c r="E102" i="17"/>
  <c r="O87" i="17"/>
  <c r="O97" i="17"/>
  <c r="J102" i="17"/>
  <c r="E93" i="17"/>
  <c r="E97" i="17"/>
  <c r="F95" i="17"/>
  <c r="H95" i="17" s="1"/>
  <c r="J95" i="17"/>
  <c r="L95" i="17" s="1"/>
  <c r="O93" i="17"/>
  <c r="E148" i="17"/>
  <c r="E92" i="17"/>
  <c r="G92" i="17" s="1"/>
  <c r="J92" i="17"/>
  <c r="L92" i="17" s="1"/>
  <c r="O188" i="17"/>
  <c r="J188" i="17"/>
  <c r="E188" i="17"/>
  <c r="O152" i="17"/>
  <c r="E152" i="17"/>
  <c r="J152" i="17"/>
  <c r="O195" i="17"/>
  <c r="J195" i="17"/>
  <c r="E195" i="17"/>
  <c r="O154" i="17"/>
  <c r="J154" i="17"/>
  <c r="E154" i="17"/>
  <c r="O155" i="17"/>
  <c r="J155" i="17"/>
  <c r="E155" i="17"/>
  <c r="E205" i="17"/>
  <c r="O205" i="17"/>
  <c r="J205" i="17"/>
  <c r="O142" i="17"/>
  <c r="J142" i="17"/>
  <c r="E142" i="17"/>
  <c r="O104" i="17"/>
  <c r="J104" i="17"/>
  <c r="E104" i="17"/>
  <c r="E149" i="17"/>
  <c r="J149" i="17"/>
  <c r="O149" i="17"/>
  <c r="O187" i="17"/>
  <c r="J187" i="17"/>
  <c r="E187" i="17"/>
  <c r="O105" i="17"/>
  <c r="J105" i="17"/>
  <c r="E105" i="17"/>
  <c r="E189" i="17"/>
  <c r="O189" i="17"/>
  <c r="J189" i="17"/>
  <c r="O198" i="17"/>
  <c r="J198" i="17"/>
  <c r="E198" i="17"/>
  <c r="E151" i="17"/>
  <c r="O151" i="17"/>
  <c r="J151" i="17"/>
  <c r="J103" i="17"/>
  <c r="E103" i="17"/>
  <c r="O103" i="17"/>
  <c r="F143" i="17"/>
  <c r="H143" i="17" s="1"/>
  <c r="G143" i="17"/>
  <c r="Q98" i="17"/>
  <c r="U98" i="17" s="1"/>
  <c r="H20" i="18" s="1"/>
  <c r="P98" i="17"/>
  <c r="Q92" i="17"/>
  <c r="U92" i="17" s="1"/>
  <c r="H18" i="18" s="1"/>
  <c r="P92" i="17"/>
  <c r="O200" i="17"/>
  <c r="J200" i="17"/>
  <c r="E200" i="17"/>
  <c r="O185" i="17"/>
  <c r="J185" i="17"/>
  <c r="E185" i="17"/>
  <c r="O140" i="17"/>
  <c r="J140" i="17"/>
  <c r="E140" i="17"/>
  <c r="E100" i="17"/>
  <c r="O100" i="17"/>
  <c r="J100" i="17"/>
  <c r="J204" i="17"/>
  <c r="E204" i="17"/>
  <c r="O204" i="17"/>
  <c r="J147" i="17"/>
  <c r="E147" i="17"/>
  <c r="O147" i="17"/>
  <c r="E101" i="17"/>
  <c r="O101" i="17"/>
  <c r="J101" i="17"/>
  <c r="O199" i="17"/>
  <c r="J199" i="17"/>
  <c r="E199" i="17"/>
  <c r="E137" i="17"/>
  <c r="O137" i="17"/>
  <c r="J137" i="17"/>
  <c r="O197" i="17"/>
  <c r="J197" i="17"/>
  <c r="E197" i="17"/>
  <c r="O186" i="17"/>
  <c r="J186" i="17"/>
  <c r="E186" i="17"/>
  <c r="O202" i="17"/>
  <c r="J202" i="17"/>
  <c r="E202" i="17"/>
  <c r="E144" i="17"/>
  <c r="O144" i="17"/>
  <c r="J144" i="17"/>
  <c r="K143" i="17"/>
  <c r="M143" i="17" s="1"/>
  <c r="L143" i="17"/>
  <c r="Q89" i="17"/>
  <c r="U89" i="17" s="1"/>
  <c r="H17" i="18" s="1"/>
  <c r="P89" i="17"/>
  <c r="F59" i="17"/>
  <c r="F60" i="17"/>
  <c r="P107" i="17"/>
  <c r="Q107" i="17"/>
  <c r="U107" i="17" s="1"/>
  <c r="H23" i="18" s="1"/>
  <c r="K86" i="17"/>
  <c r="M86" i="17" s="1"/>
  <c r="L86" i="17"/>
  <c r="J184" i="17"/>
  <c r="E184" i="17"/>
  <c r="O184" i="17"/>
  <c r="O145" i="17"/>
  <c r="J145" i="17"/>
  <c r="E145" i="17"/>
  <c r="O106" i="17"/>
  <c r="J106" i="17"/>
  <c r="E106" i="17"/>
  <c r="J135" i="17"/>
  <c r="E135" i="17"/>
  <c r="O135" i="17"/>
  <c r="E153" i="17"/>
  <c r="O153" i="17"/>
  <c r="J153" i="17"/>
  <c r="O194" i="17"/>
  <c r="J194" i="17"/>
  <c r="E194" i="17"/>
  <c r="E108" i="17"/>
  <c r="O108" i="17"/>
  <c r="J108" i="17"/>
  <c r="G203" i="17"/>
  <c r="F203" i="17"/>
  <c r="H203" i="17" s="1"/>
  <c r="E157" i="17"/>
  <c r="O157" i="17"/>
  <c r="J157" i="17"/>
  <c r="O134" i="17"/>
  <c r="J134" i="17"/>
  <c r="E134" i="17"/>
  <c r="O182" i="17"/>
  <c r="J182" i="17"/>
  <c r="E182" i="17"/>
  <c r="H51" i="17"/>
  <c r="H47" i="17"/>
  <c r="H50" i="17"/>
  <c r="H46" i="17"/>
  <c r="H49" i="17"/>
  <c r="H48" i="17"/>
  <c r="H52" i="17"/>
  <c r="J196" i="17"/>
  <c r="E196" i="17"/>
  <c r="O196" i="17"/>
  <c r="E193" i="17"/>
  <c r="O193" i="17"/>
  <c r="J193" i="17"/>
  <c r="O191" i="17"/>
  <c r="J191" i="17"/>
  <c r="E191" i="17"/>
  <c r="O109" i="17"/>
  <c r="J109" i="17"/>
  <c r="E109" i="17"/>
  <c r="B54" i="17" a="1"/>
  <c r="G46" i="17" a="1"/>
  <c r="J54" i="17" a="1"/>
  <c r="J156" i="17"/>
  <c r="E156" i="17"/>
  <c r="O156" i="17"/>
  <c r="O146" i="17"/>
  <c r="J146" i="17"/>
  <c r="E146" i="17"/>
  <c r="E88" i="17"/>
  <c r="O88" i="17"/>
  <c r="J88" i="17"/>
  <c r="O183" i="17"/>
  <c r="J183" i="17"/>
  <c r="E183" i="17"/>
  <c r="O141" i="17"/>
  <c r="J141" i="17"/>
  <c r="E141" i="17"/>
  <c r="E201" i="17"/>
  <c r="O201" i="17"/>
  <c r="J201" i="17"/>
  <c r="O190" i="17"/>
  <c r="J190" i="17"/>
  <c r="E190" i="17"/>
  <c r="J139" i="17"/>
  <c r="E139" i="17"/>
  <c r="O139" i="17"/>
  <c r="P143" i="17"/>
  <c r="Q143" i="17"/>
  <c r="U143" i="17" s="1"/>
  <c r="H35" i="18" s="1"/>
  <c r="G98" i="17"/>
  <c r="F98" i="17"/>
  <c r="H98" i="17" s="1"/>
  <c r="D89" i="15"/>
  <c r="J89" i="15" s="1"/>
  <c r="F31" i="15" a="1"/>
  <c r="F34" i="15" s="1"/>
  <c r="C37" i="15"/>
  <c r="D48" i="15"/>
  <c r="J48" i="15" s="1"/>
  <c r="D51" i="15"/>
  <c r="O51" i="15" s="1"/>
  <c r="D57" i="15"/>
  <c r="J57" i="15" s="1"/>
  <c r="D59" i="15"/>
  <c r="E59" i="15" s="1"/>
  <c r="D62" i="15"/>
  <c r="O62" i="15" s="1"/>
  <c r="D81" i="15"/>
  <c r="E81" i="15" s="1"/>
  <c r="D85" i="15"/>
  <c r="O85" i="15" s="1"/>
  <c r="C31" i="15"/>
  <c r="C35" i="15"/>
  <c r="D52" i="15"/>
  <c r="J52" i="15" s="1"/>
  <c r="D101" i="15"/>
  <c r="O101" i="15" s="1"/>
  <c r="D112" i="15"/>
  <c r="E112" i="15" s="1"/>
  <c r="D60" i="15"/>
  <c r="E60" i="15" s="1"/>
  <c r="D68" i="15"/>
  <c r="E68" i="15" s="1"/>
  <c r="D53" i="15"/>
  <c r="J53" i="15" s="1"/>
  <c r="D61" i="15"/>
  <c r="E61" i="15" s="1"/>
  <c r="D100" i="15"/>
  <c r="J100" i="15" s="1"/>
  <c r="O89" i="15"/>
  <c r="E89" i="15"/>
  <c r="O60" i="15"/>
  <c r="H31" i="15" a="1"/>
  <c r="D54" i="15"/>
  <c r="D64" i="15"/>
  <c r="D73" i="15"/>
  <c r="D77" i="15"/>
  <c r="J81" i="15"/>
  <c r="E85" i="15"/>
  <c r="E101" i="15"/>
  <c r="D115" i="15"/>
  <c r="D111" i="15"/>
  <c r="D117" i="15"/>
  <c r="D113" i="15"/>
  <c r="D107" i="15"/>
  <c r="D105" i="15"/>
  <c r="D95" i="15"/>
  <c r="D93" i="15"/>
  <c r="D87" i="15"/>
  <c r="D83" i="15"/>
  <c r="D79" i="15"/>
  <c r="D75" i="15"/>
  <c r="D116" i="15"/>
  <c r="D108" i="15"/>
  <c r="D103" i="15"/>
  <c r="D91" i="15"/>
  <c r="C36" i="15"/>
  <c r="C34" i="15"/>
  <c r="C32" i="15"/>
  <c r="D109" i="15"/>
  <c r="D96" i="15"/>
  <c r="D84" i="15"/>
  <c r="D80" i="15"/>
  <c r="D71" i="15"/>
  <c r="D69" i="15"/>
  <c r="D97" i="15"/>
  <c r="D67" i="15"/>
  <c r="D55" i="15"/>
  <c r="D49" i="15"/>
  <c r="C33" i="15"/>
  <c r="D88" i="15"/>
  <c r="D76" i="15"/>
  <c r="D63" i="15"/>
  <c r="D50" i="15"/>
  <c r="D56" i="15"/>
  <c r="D65" i="15"/>
  <c r="D72" i="15"/>
  <c r="D78" i="15"/>
  <c r="D86" i="15"/>
  <c r="D99" i="15"/>
  <c r="D66" i="15"/>
  <c r="D47" i="15"/>
  <c r="D58" i="15"/>
  <c r="D70" i="15"/>
  <c r="D82" i="15"/>
  <c r="D90" i="15"/>
  <c r="D92" i="15"/>
  <c r="D102" i="15"/>
  <c r="D104" i="15"/>
  <c r="D74" i="15"/>
  <c r="D118" i="15"/>
  <c r="D94" i="15"/>
  <c r="D106" i="15"/>
  <c r="D98" i="15"/>
  <c r="D110" i="15"/>
  <c r="D114" i="15"/>
  <c r="D31" i="14"/>
  <c r="D30" i="14"/>
  <c r="D29" i="14"/>
  <c r="D28" i="14"/>
  <c r="D27" i="14"/>
  <c r="D26" i="14"/>
  <c r="D25" i="14"/>
  <c r="D24" i="14"/>
  <c r="D23" i="14"/>
  <c r="D22" i="14"/>
  <c r="D21" i="14"/>
  <c r="D20" i="14"/>
  <c r="D19" i="14"/>
  <c r="D18" i="14"/>
  <c r="D17" i="14"/>
  <c r="D16" i="14"/>
  <c r="D15" i="14"/>
  <c r="D14" i="14"/>
  <c r="D13" i="14"/>
  <c r="D12" i="14"/>
  <c r="D11" i="14"/>
  <c r="D10" i="14"/>
  <c r="D9" i="14"/>
  <c r="D8" i="14"/>
  <c r="C117" i="13"/>
  <c r="C116" i="13"/>
  <c r="C115" i="13"/>
  <c r="C114" i="13"/>
  <c r="C113" i="13"/>
  <c r="C112" i="13"/>
  <c r="C111" i="13"/>
  <c r="C110" i="13"/>
  <c r="C109" i="13"/>
  <c r="C108" i="13"/>
  <c r="C107" i="13"/>
  <c r="C106" i="13"/>
  <c r="C105" i="13"/>
  <c r="C104" i="13"/>
  <c r="C103" i="13"/>
  <c r="C102" i="13"/>
  <c r="C101" i="13"/>
  <c r="C100" i="13"/>
  <c r="C99" i="13"/>
  <c r="C98" i="13"/>
  <c r="C97" i="13"/>
  <c r="C96" i="13"/>
  <c r="C95" i="13"/>
  <c r="C94" i="13"/>
  <c r="C93" i="13"/>
  <c r="C92" i="13"/>
  <c r="C91" i="13"/>
  <c r="C90" i="13"/>
  <c r="C89" i="13"/>
  <c r="C88" i="13"/>
  <c r="C87" i="13"/>
  <c r="C86" i="13"/>
  <c r="C85" i="13"/>
  <c r="C84" i="13"/>
  <c r="C83" i="13"/>
  <c r="C82" i="13"/>
  <c r="C81" i="13"/>
  <c r="C80" i="13"/>
  <c r="C79" i="13"/>
  <c r="C78" i="13"/>
  <c r="C77" i="13"/>
  <c r="C76" i="13"/>
  <c r="C75" i="13"/>
  <c r="C74" i="13"/>
  <c r="C73" i="13"/>
  <c r="C72" i="13"/>
  <c r="C71" i="13"/>
  <c r="C70" i="13"/>
  <c r="C69" i="13"/>
  <c r="C68" i="13"/>
  <c r="C67" i="13"/>
  <c r="C66" i="13"/>
  <c r="C65" i="13"/>
  <c r="C64" i="13"/>
  <c r="C63" i="13"/>
  <c r="C62" i="13"/>
  <c r="C61" i="13"/>
  <c r="C60" i="13"/>
  <c r="C59" i="13"/>
  <c r="C58" i="13"/>
  <c r="C57" i="13"/>
  <c r="C56" i="13"/>
  <c r="C55" i="13"/>
  <c r="C54" i="13"/>
  <c r="C53" i="13"/>
  <c r="C52" i="13"/>
  <c r="C51" i="13"/>
  <c r="C50" i="13"/>
  <c r="C49" i="13"/>
  <c r="C48" i="13"/>
  <c r="C47" i="13"/>
  <c r="C46" i="13"/>
  <c r="D36" i="13"/>
  <c r="D35" i="13"/>
  <c r="D34" i="13"/>
  <c r="D33" i="13"/>
  <c r="D32" i="13"/>
  <c r="D31" i="13"/>
  <c r="F30" i="13" a="1"/>
  <c r="F33" i="13" s="1"/>
  <c r="D30" i="13"/>
  <c r="C26" i="13"/>
  <c r="D58" i="13" s="1"/>
  <c r="F212" i="17" l="1"/>
  <c r="H212" i="17" s="1"/>
  <c r="R233" i="17"/>
  <c r="V233" i="17" s="1"/>
  <c r="I65" i="18" s="1"/>
  <c r="T233" i="17"/>
  <c r="E65" i="18" s="1"/>
  <c r="G65" i="18" s="1"/>
  <c r="F107" i="17"/>
  <c r="H107" i="17" s="1"/>
  <c r="R305" i="17"/>
  <c r="V305" i="17" s="1"/>
  <c r="I89" i="18" s="1"/>
  <c r="T305" i="17"/>
  <c r="E89" i="18" s="1"/>
  <c r="G89" i="18" s="1"/>
  <c r="T368" i="17"/>
  <c r="E110" i="18" s="1"/>
  <c r="G110" i="18" s="1"/>
  <c r="R368" i="17"/>
  <c r="V368" i="17" s="1"/>
  <c r="I110" i="18" s="1"/>
  <c r="T380" i="17"/>
  <c r="E114" i="18" s="1"/>
  <c r="G114" i="18" s="1"/>
  <c r="R380" i="17"/>
  <c r="V380" i="17" s="1"/>
  <c r="I114" i="18" s="1"/>
  <c r="T392" i="17"/>
  <c r="E118" i="18" s="1"/>
  <c r="G118" i="18" s="1"/>
  <c r="R392" i="17"/>
  <c r="V392" i="17" s="1"/>
  <c r="I118" i="18" s="1"/>
  <c r="T365" i="17"/>
  <c r="E109" i="18" s="1"/>
  <c r="G109" i="18" s="1"/>
  <c r="R365" i="17"/>
  <c r="V365" i="17" s="1"/>
  <c r="I109" i="18" s="1"/>
  <c r="T377" i="17"/>
  <c r="E113" i="18" s="1"/>
  <c r="G113" i="18" s="1"/>
  <c r="R377" i="17"/>
  <c r="V377" i="17" s="1"/>
  <c r="I113" i="18" s="1"/>
  <c r="T389" i="17"/>
  <c r="E117" i="18" s="1"/>
  <c r="G117" i="18" s="1"/>
  <c r="R389" i="17"/>
  <c r="V389" i="17" s="1"/>
  <c r="I117" i="18" s="1"/>
  <c r="T359" i="17"/>
  <c r="E107" i="18" s="1"/>
  <c r="G107" i="18" s="1"/>
  <c r="R359" i="17"/>
  <c r="V359" i="17" s="1"/>
  <c r="I107" i="18" s="1"/>
  <c r="T362" i="17"/>
  <c r="E108" i="18" s="1"/>
  <c r="G108" i="18" s="1"/>
  <c r="R362" i="17"/>
  <c r="V362" i="17" s="1"/>
  <c r="I108" i="18" s="1"/>
  <c r="T374" i="17"/>
  <c r="E112" i="18" s="1"/>
  <c r="G112" i="18" s="1"/>
  <c r="R374" i="17"/>
  <c r="V374" i="17" s="1"/>
  <c r="I112" i="18" s="1"/>
  <c r="T386" i="17"/>
  <c r="E116" i="18" s="1"/>
  <c r="G116" i="18" s="1"/>
  <c r="R386" i="17"/>
  <c r="V386" i="17" s="1"/>
  <c r="I116" i="18" s="1"/>
  <c r="T356" i="17"/>
  <c r="E106" i="18" s="1"/>
  <c r="G106" i="18" s="1"/>
  <c r="R356" i="17"/>
  <c r="V356" i="17" s="1"/>
  <c r="I106" i="18" s="1"/>
  <c r="T371" i="17"/>
  <c r="E111" i="18" s="1"/>
  <c r="G111" i="18" s="1"/>
  <c r="R371" i="17"/>
  <c r="V371" i="17" s="1"/>
  <c r="I111" i="18" s="1"/>
  <c r="T383" i="17"/>
  <c r="E115" i="18" s="1"/>
  <c r="G115" i="18" s="1"/>
  <c r="R383" i="17"/>
  <c r="V383" i="17" s="1"/>
  <c r="I115" i="18" s="1"/>
  <c r="T395" i="17"/>
  <c r="E119" i="18" s="1"/>
  <c r="G119" i="18" s="1"/>
  <c r="R395" i="17"/>
  <c r="V395" i="17" s="1"/>
  <c r="I119" i="18" s="1"/>
  <c r="G71" i="17"/>
  <c r="K71" i="17"/>
  <c r="M71" i="17" s="1"/>
  <c r="K131" i="17"/>
  <c r="M131" i="17" s="1"/>
  <c r="F131" i="17"/>
  <c r="H131" i="17" s="1"/>
  <c r="T167" i="17"/>
  <c r="E43" i="18" s="1"/>
  <c r="G43" i="18" s="1"/>
  <c r="L74" i="17"/>
  <c r="F227" i="17"/>
  <c r="H227" i="17" s="1"/>
  <c r="F173" i="17"/>
  <c r="H173" i="17" s="1"/>
  <c r="L203" i="17"/>
  <c r="G89" i="17"/>
  <c r="R71" i="17"/>
  <c r="V71" i="17" s="1"/>
  <c r="I11" i="18" s="1"/>
  <c r="F179" i="17"/>
  <c r="H179" i="17" s="1"/>
  <c r="K158" i="17"/>
  <c r="M158" i="17" s="1"/>
  <c r="F77" i="17"/>
  <c r="H77" i="17" s="1"/>
  <c r="R119" i="17"/>
  <c r="V119" i="17" s="1"/>
  <c r="I27" i="18" s="1"/>
  <c r="F113" i="17"/>
  <c r="H113" i="17" s="1"/>
  <c r="P203" i="17"/>
  <c r="T203" i="17" s="1"/>
  <c r="E55" i="18" s="1"/>
  <c r="G55" i="18" s="1"/>
  <c r="R74" i="17"/>
  <c r="V74" i="17" s="1"/>
  <c r="I12" i="18" s="1"/>
  <c r="L215" i="17"/>
  <c r="F80" i="17"/>
  <c r="H80" i="17" s="1"/>
  <c r="K80" i="17"/>
  <c r="M80" i="17" s="1"/>
  <c r="F74" i="17"/>
  <c r="H74" i="17" s="1"/>
  <c r="L206" i="17"/>
  <c r="R80" i="17"/>
  <c r="V80" i="17" s="1"/>
  <c r="I14" i="18" s="1"/>
  <c r="T161" i="17"/>
  <c r="E41" i="18" s="1"/>
  <c r="G41" i="18" s="1"/>
  <c r="K161" i="17"/>
  <c r="M161" i="17" s="1"/>
  <c r="G161" i="17"/>
  <c r="K113" i="17"/>
  <c r="M113" i="17" s="1"/>
  <c r="T218" i="17"/>
  <c r="E60" i="18" s="1"/>
  <c r="G60" i="18" s="1"/>
  <c r="G116" i="17"/>
  <c r="F119" i="17"/>
  <c r="H119" i="17" s="1"/>
  <c r="Q110" i="17"/>
  <c r="U110" i="17" s="1"/>
  <c r="H24" i="18" s="1"/>
  <c r="K116" i="17"/>
  <c r="M116" i="17" s="1"/>
  <c r="G215" i="17"/>
  <c r="R128" i="17"/>
  <c r="V128" i="17" s="1"/>
  <c r="I30" i="18" s="1"/>
  <c r="L98" i="17"/>
  <c r="R116" i="17"/>
  <c r="V116" i="17" s="1"/>
  <c r="I26" i="18" s="1"/>
  <c r="F206" i="17"/>
  <c r="H206" i="17" s="1"/>
  <c r="G221" i="17"/>
  <c r="L107" i="17"/>
  <c r="F128" i="17"/>
  <c r="H128" i="17" s="1"/>
  <c r="K170" i="17"/>
  <c r="M170" i="17" s="1"/>
  <c r="R227" i="17"/>
  <c r="V227" i="17" s="1"/>
  <c r="I63" i="18" s="1"/>
  <c r="F170" i="17"/>
  <c r="H170" i="17" s="1"/>
  <c r="L227" i="17"/>
  <c r="Q86" i="17"/>
  <c r="U86" i="17" s="1"/>
  <c r="H16" i="18" s="1"/>
  <c r="T110" i="17"/>
  <c r="E24" i="18" s="1"/>
  <c r="G24" i="18" s="1"/>
  <c r="R110" i="17"/>
  <c r="V110" i="17" s="1"/>
  <c r="I24" i="18" s="1"/>
  <c r="F86" i="17"/>
  <c r="H86" i="17" s="1"/>
  <c r="F92" i="17"/>
  <c r="H92" i="17" s="1"/>
  <c r="K92" i="17"/>
  <c r="M92" i="17" s="1"/>
  <c r="P95" i="17"/>
  <c r="T95" i="17" s="1"/>
  <c r="E19" i="18" s="1"/>
  <c r="G19" i="18" s="1"/>
  <c r="K89" i="17"/>
  <c r="M89" i="17" s="1"/>
  <c r="K95" i="17"/>
  <c r="M95" i="17" s="1"/>
  <c r="G146" i="17"/>
  <c r="F146" i="17"/>
  <c r="H146" i="17" s="1"/>
  <c r="G191" i="17"/>
  <c r="F191" i="17"/>
  <c r="H191" i="17" s="1"/>
  <c r="G182" i="17"/>
  <c r="F182" i="17"/>
  <c r="H182" i="17" s="1"/>
  <c r="G101" i="17"/>
  <c r="F101" i="17"/>
  <c r="H101" i="17" s="1"/>
  <c r="F200" i="17"/>
  <c r="H200" i="17" s="1"/>
  <c r="G200" i="17"/>
  <c r="L149" i="17"/>
  <c r="K149" i="17"/>
  <c r="M149" i="17" s="1"/>
  <c r="Q104" i="17"/>
  <c r="U104" i="17" s="1"/>
  <c r="H22" i="18" s="1"/>
  <c r="P104" i="17"/>
  <c r="Q152" i="17"/>
  <c r="U152" i="17" s="1"/>
  <c r="H38" i="18" s="1"/>
  <c r="P152" i="17"/>
  <c r="T143" i="17"/>
  <c r="E35" i="18" s="1"/>
  <c r="G35" i="18" s="1"/>
  <c r="R143" i="17"/>
  <c r="V143" i="17" s="1"/>
  <c r="I35" i="18" s="1"/>
  <c r="L146" i="17"/>
  <c r="K146" i="17"/>
  <c r="M146" i="17" s="1"/>
  <c r="L191" i="17"/>
  <c r="K191" i="17"/>
  <c r="M191" i="17" s="1"/>
  <c r="L182" i="17"/>
  <c r="K182" i="17"/>
  <c r="M182" i="17" s="1"/>
  <c r="Q134" i="17"/>
  <c r="U134" i="17" s="1"/>
  <c r="H32" i="18" s="1"/>
  <c r="P134" i="17"/>
  <c r="L194" i="17"/>
  <c r="K194" i="17"/>
  <c r="M194" i="17" s="1"/>
  <c r="T107" i="17"/>
  <c r="E23" i="18" s="1"/>
  <c r="G23" i="18" s="1"/>
  <c r="R107" i="17"/>
  <c r="V107" i="17" s="1"/>
  <c r="I23" i="18" s="1"/>
  <c r="G197" i="17"/>
  <c r="F197" i="17"/>
  <c r="H197" i="17" s="1"/>
  <c r="Q137" i="17"/>
  <c r="U137" i="17" s="1"/>
  <c r="H33" i="18" s="1"/>
  <c r="P137" i="17"/>
  <c r="G185" i="17"/>
  <c r="F185" i="17"/>
  <c r="H185" i="17" s="1"/>
  <c r="K200" i="17"/>
  <c r="M200" i="17" s="1"/>
  <c r="L200" i="17"/>
  <c r="T92" i="17"/>
  <c r="E18" i="18" s="1"/>
  <c r="G18" i="18" s="1"/>
  <c r="R92" i="17"/>
  <c r="V92" i="17" s="1"/>
  <c r="I18" i="18" s="1"/>
  <c r="T98" i="17"/>
  <c r="E20" i="18" s="1"/>
  <c r="G20" i="18" s="1"/>
  <c r="R98" i="17"/>
  <c r="V98" i="17" s="1"/>
  <c r="I20" i="18" s="1"/>
  <c r="G149" i="17"/>
  <c r="F149" i="17"/>
  <c r="H149" i="17" s="1"/>
  <c r="G155" i="17"/>
  <c r="F155" i="17"/>
  <c r="H155" i="17" s="1"/>
  <c r="F188" i="17"/>
  <c r="H188" i="17" s="1"/>
  <c r="G188" i="17"/>
  <c r="L134" i="17"/>
  <c r="K134" i="17"/>
  <c r="M134" i="17" s="1"/>
  <c r="L137" i="17"/>
  <c r="K137" i="17"/>
  <c r="M137" i="17" s="1"/>
  <c r="Q146" i="17"/>
  <c r="U146" i="17" s="1"/>
  <c r="H36" i="18" s="1"/>
  <c r="P146" i="17"/>
  <c r="K58" i="17"/>
  <c r="J57" i="17"/>
  <c r="L55" i="17"/>
  <c r="K54" i="17"/>
  <c r="J58" i="17"/>
  <c r="L56" i="17"/>
  <c r="K55" i="17"/>
  <c r="J54" i="17"/>
  <c r="K59" i="17" s="1"/>
  <c r="L57" i="17"/>
  <c r="K56" i="17"/>
  <c r="J55" i="17"/>
  <c r="L54" i="17"/>
  <c r="L58" i="17"/>
  <c r="J56" i="17"/>
  <c r="K57" i="17"/>
  <c r="Q191" i="17"/>
  <c r="U191" i="17" s="1"/>
  <c r="H51" i="18" s="1"/>
  <c r="P191" i="17"/>
  <c r="Q182" i="17"/>
  <c r="U182" i="17" s="1"/>
  <c r="H48" i="18" s="1"/>
  <c r="P182" i="17"/>
  <c r="Q194" i="17"/>
  <c r="U194" i="17" s="1"/>
  <c r="H52" i="18" s="1"/>
  <c r="P194" i="17"/>
  <c r="R95" i="17"/>
  <c r="V95" i="17" s="1"/>
  <c r="I19" i="18" s="1"/>
  <c r="L197" i="17"/>
  <c r="K197" i="17"/>
  <c r="M197" i="17" s="1"/>
  <c r="G137" i="17"/>
  <c r="F137" i="17"/>
  <c r="H137" i="17" s="1"/>
  <c r="L101" i="17"/>
  <c r="K101" i="17"/>
  <c r="M101" i="17" s="1"/>
  <c r="G140" i="17"/>
  <c r="F140" i="17"/>
  <c r="H140" i="17" s="1"/>
  <c r="L185" i="17"/>
  <c r="K185" i="17"/>
  <c r="M185" i="17" s="1"/>
  <c r="P200" i="17"/>
  <c r="Q200" i="17"/>
  <c r="U200" i="17" s="1"/>
  <c r="H54" i="18" s="1"/>
  <c r="G104" i="17"/>
  <c r="F104" i="17"/>
  <c r="H104" i="17" s="1"/>
  <c r="L155" i="17"/>
  <c r="K155" i="17"/>
  <c r="M155" i="17" s="1"/>
  <c r="L152" i="17"/>
  <c r="K152" i="17"/>
  <c r="M152" i="17" s="1"/>
  <c r="K188" i="17"/>
  <c r="M188" i="17" s="1"/>
  <c r="L188" i="17"/>
  <c r="C58" i="17"/>
  <c r="B57" i="17"/>
  <c r="D55" i="17"/>
  <c r="C54" i="17"/>
  <c r="B58" i="17"/>
  <c r="D56" i="17"/>
  <c r="C55" i="17"/>
  <c r="B54" i="17"/>
  <c r="C59" i="17" s="1"/>
  <c r="D57" i="17"/>
  <c r="C56" i="17"/>
  <c r="B55" i="17"/>
  <c r="D54" i="17"/>
  <c r="D58" i="17"/>
  <c r="C57" i="17"/>
  <c r="B56" i="17"/>
  <c r="G194" i="17"/>
  <c r="F194" i="17"/>
  <c r="H194" i="17" s="1"/>
  <c r="T89" i="17"/>
  <c r="E17" i="18" s="1"/>
  <c r="G17" i="18" s="1"/>
  <c r="R89" i="17"/>
  <c r="V89" i="17" s="1"/>
  <c r="I17" i="18" s="1"/>
  <c r="Q140" i="17"/>
  <c r="U140" i="17" s="1"/>
  <c r="H34" i="18" s="1"/>
  <c r="P140" i="17"/>
  <c r="T86" i="17"/>
  <c r="E16" i="18" s="1"/>
  <c r="G16" i="18" s="1"/>
  <c r="R86" i="17"/>
  <c r="V86" i="17" s="1"/>
  <c r="I16" i="18" s="1"/>
  <c r="G51" i="17"/>
  <c r="G47" i="17"/>
  <c r="G46" i="17"/>
  <c r="G49" i="17"/>
  <c r="G50" i="17"/>
  <c r="G52" i="17"/>
  <c r="G48" i="17"/>
  <c r="G134" i="17"/>
  <c r="F134" i="17"/>
  <c r="H134" i="17" s="1"/>
  <c r="Q197" i="17"/>
  <c r="U197" i="17" s="1"/>
  <c r="H53" i="18" s="1"/>
  <c r="P197" i="17"/>
  <c r="Q101" i="17"/>
  <c r="U101" i="17" s="1"/>
  <c r="H21" i="18" s="1"/>
  <c r="P101" i="17"/>
  <c r="L140" i="17"/>
  <c r="K140" i="17"/>
  <c r="M140" i="17" s="1"/>
  <c r="Q185" i="17"/>
  <c r="U185" i="17" s="1"/>
  <c r="H49" i="18" s="1"/>
  <c r="P185" i="17"/>
  <c r="Q149" i="17"/>
  <c r="U149" i="17" s="1"/>
  <c r="H37" i="18" s="1"/>
  <c r="P149" i="17"/>
  <c r="L104" i="17"/>
  <c r="K104" i="17"/>
  <c r="M104" i="17" s="1"/>
  <c r="Q155" i="17"/>
  <c r="U155" i="17" s="1"/>
  <c r="H39" i="18" s="1"/>
  <c r="P155" i="17"/>
  <c r="G152" i="17"/>
  <c r="F152" i="17"/>
  <c r="H152" i="17" s="1"/>
  <c r="P188" i="17"/>
  <c r="Q188" i="17"/>
  <c r="U188" i="17" s="1"/>
  <c r="H50" i="18" s="1"/>
  <c r="O68" i="15"/>
  <c r="F32" i="15"/>
  <c r="F31" i="15"/>
  <c r="F37" i="15"/>
  <c r="F35" i="15"/>
  <c r="F33" i="15"/>
  <c r="F36" i="15"/>
  <c r="J101" i="15"/>
  <c r="J62" i="15"/>
  <c r="E48" i="15"/>
  <c r="O48" i="15"/>
  <c r="E62" i="15"/>
  <c r="E53" i="15"/>
  <c r="O81" i="15"/>
  <c r="E51" i="15"/>
  <c r="J85" i="15"/>
  <c r="J68" i="15"/>
  <c r="J61" i="15"/>
  <c r="O61" i="15"/>
  <c r="O53" i="15"/>
  <c r="J112" i="15"/>
  <c r="O112" i="15"/>
  <c r="J51" i="15"/>
  <c r="O59" i="15"/>
  <c r="J59" i="15"/>
  <c r="E100" i="15"/>
  <c r="J60" i="15"/>
  <c r="O52" i="15"/>
  <c r="E57" i="15"/>
  <c r="O57" i="15"/>
  <c r="O100" i="15"/>
  <c r="E52" i="15"/>
  <c r="O110" i="15"/>
  <c r="J110" i="15"/>
  <c r="E110" i="15"/>
  <c r="E118" i="15"/>
  <c r="O118" i="15"/>
  <c r="J118" i="15"/>
  <c r="E92" i="15"/>
  <c r="J92" i="15"/>
  <c r="O92" i="15"/>
  <c r="J58" i="15"/>
  <c r="E58" i="15"/>
  <c r="O58" i="15"/>
  <c r="O86" i="15"/>
  <c r="J86" i="15"/>
  <c r="E86" i="15"/>
  <c r="G59" i="15"/>
  <c r="F59" i="15"/>
  <c r="H59" i="15" s="1"/>
  <c r="O50" i="15"/>
  <c r="J50" i="15"/>
  <c r="E50" i="15"/>
  <c r="O88" i="15"/>
  <c r="J88" i="15"/>
  <c r="E88" i="15"/>
  <c r="O67" i="15"/>
  <c r="E67" i="15"/>
  <c r="J67" i="15"/>
  <c r="J80" i="15"/>
  <c r="E80" i="15"/>
  <c r="O80" i="15"/>
  <c r="O103" i="15"/>
  <c r="E103" i="15"/>
  <c r="J103" i="15"/>
  <c r="O79" i="15"/>
  <c r="J79" i="15"/>
  <c r="E79" i="15"/>
  <c r="J117" i="15"/>
  <c r="E117" i="15"/>
  <c r="O117" i="15"/>
  <c r="G31" i="15" a="1"/>
  <c r="J98" i="15"/>
  <c r="O98" i="15"/>
  <c r="E98" i="15"/>
  <c r="J90" i="15"/>
  <c r="E90" i="15"/>
  <c r="O90" i="15"/>
  <c r="E78" i="15"/>
  <c r="O78" i="15"/>
  <c r="J78" i="15"/>
  <c r="O83" i="15"/>
  <c r="E83" i="15"/>
  <c r="J83" i="15"/>
  <c r="O111" i="15"/>
  <c r="J111" i="15"/>
  <c r="E111" i="15"/>
  <c r="E106" i="15"/>
  <c r="O106" i="15"/>
  <c r="J106" i="15"/>
  <c r="E104" i="15"/>
  <c r="J104" i="15"/>
  <c r="O104" i="15"/>
  <c r="E82" i="15"/>
  <c r="J82" i="15"/>
  <c r="O82" i="15"/>
  <c r="J66" i="15"/>
  <c r="E66" i="15"/>
  <c r="O66" i="15"/>
  <c r="J72" i="15"/>
  <c r="O72" i="15"/>
  <c r="E72" i="15"/>
  <c r="J56" i="15"/>
  <c r="O56" i="15"/>
  <c r="E56" i="15"/>
  <c r="O63" i="15"/>
  <c r="E63" i="15"/>
  <c r="J63" i="15"/>
  <c r="O49" i="15"/>
  <c r="E49" i="15"/>
  <c r="J49" i="15"/>
  <c r="E69" i="15"/>
  <c r="O69" i="15"/>
  <c r="J69" i="15"/>
  <c r="J96" i="15"/>
  <c r="O96" i="15"/>
  <c r="E96" i="15"/>
  <c r="O116" i="15"/>
  <c r="E116" i="15"/>
  <c r="J116" i="15"/>
  <c r="O87" i="15"/>
  <c r="J87" i="15"/>
  <c r="E87" i="15"/>
  <c r="J107" i="15"/>
  <c r="O107" i="15"/>
  <c r="E107" i="15"/>
  <c r="O115" i="15"/>
  <c r="E115" i="15"/>
  <c r="J115" i="15"/>
  <c r="E73" i="15"/>
  <c r="O73" i="15"/>
  <c r="J73" i="15"/>
  <c r="E54" i="15"/>
  <c r="O54" i="15"/>
  <c r="J54" i="15"/>
  <c r="J95" i="15"/>
  <c r="O95" i="15"/>
  <c r="E95" i="15"/>
  <c r="O74" i="15"/>
  <c r="J74" i="15"/>
  <c r="E74" i="15"/>
  <c r="J47" i="15"/>
  <c r="O47" i="15"/>
  <c r="E47" i="15"/>
  <c r="E97" i="15"/>
  <c r="O97" i="15"/>
  <c r="J97" i="15"/>
  <c r="O84" i="15"/>
  <c r="J84" i="15"/>
  <c r="E84" i="15"/>
  <c r="O108" i="15"/>
  <c r="J108" i="15"/>
  <c r="E108" i="15"/>
  <c r="E105" i="15"/>
  <c r="O105" i="15"/>
  <c r="J105" i="15"/>
  <c r="O77" i="15"/>
  <c r="J77" i="15"/>
  <c r="E77" i="15"/>
  <c r="E114" i="15"/>
  <c r="O114" i="15"/>
  <c r="J114" i="15"/>
  <c r="E94" i="15"/>
  <c r="O94" i="15"/>
  <c r="J94" i="15"/>
  <c r="J102" i="15"/>
  <c r="E102" i="15"/>
  <c r="O102" i="15"/>
  <c r="E70" i="15"/>
  <c r="O70" i="15"/>
  <c r="J70" i="15"/>
  <c r="O99" i="15"/>
  <c r="J99" i="15"/>
  <c r="E99" i="15"/>
  <c r="O65" i="15"/>
  <c r="J65" i="15"/>
  <c r="E65" i="15"/>
  <c r="O76" i="15"/>
  <c r="J76" i="15"/>
  <c r="E76" i="15"/>
  <c r="O55" i="15"/>
  <c r="J55" i="15"/>
  <c r="E55" i="15"/>
  <c r="J71" i="15"/>
  <c r="O71" i="15"/>
  <c r="E71" i="15"/>
  <c r="J109" i="15"/>
  <c r="E109" i="15"/>
  <c r="O109" i="15"/>
  <c r="O91" i="15"/>
  <c r="Q89" i="15" s="1"/>
  <c r="U89" i="15" s="1"/>
  <c r="H22" i="16" s="1"/>
  <c r="E91" i="15"/>
  <c r="J91" i="15"/>
  <c r="L89" i="15" s="1"/>
  <c r="O75" i="15"/>
  <c r="J75" i="15"/>
  <c r="E75" i="15"/>
  <c r="E93" i="15"/>
  <c r="O93" i="15"/>
  <c r="J93" i="15"/>
  <c r="O113" i="15"/>
  <c r="J113" i="15"/>
  <c r="E113" i="15"/>
  <c r="J64" i="15"/>
  <c r="E64" i="15"/>
  <c r="O64" i="15"/>
  <c r="H34" i="15"/>
  <c r="H35" i="15"/>
  <c r="H33" i="15"/>
  <c r="H32" i="15"/>
  <c r="H36" i="15"/>
  <c r="H37" i="15"/>
  <c r="H31" i="15"/>
  <c r="C36" i="13"/>
  <c r="D52" i="13"/>
  <c r="E52" i="13" s="1"/>
  <c r="D55" i="13"/>
  <c r="E55" i="13" s="1"/>
  <c r="D59" i="13"/>
  <c r="J59" i="13" s="1"/>
  <c r="D46" i="13"/>
  <c r="J46" i="13" s="1"/>
  <c r="D47" i="13"/>
  <c r="O47" i="13" s="1"/>
  <c r="D51" i="13"/>
  <c r="O51" i="13" s="1"/>
  <c r="D61" i="13"/>
  <c r="E61" i="13" s="1"/>
  <c r="D73" i="13"/>
  <c r="E73" i="13" s="1"/>
  <c r="F31" i="13"/>
  <c r="F34" i="13"/>
  <c r="F35" i="13"/>
  <c r="F30" i="13"/>
  <c r="J47" i="13"/>
  <c r="J55" i="13"/>
  <c r="O58" i="13"/>
  <c r="J58" i="13"/>
  <c r="E58" i="13"/>
  <c r="O73" i="13"/>
  <c r="D113" i="13"/>
  <c r="D109" i="13"/>
  <c r="D101" i="13"/>
  <c r="D114" i="13"/>
  <c r="D102" i="13"/>
  <c r="D90" i="13"/>
  <c r="D78" i="13"/>
  <c r="C35" i="13"/>
  <c r="C33" i="13"/>
  <c r="C31" i="13"/>
  <c r="D74" i="13"/>
  <c r="D110" i="13"/>
  <c r="D98" i="13"/>
  <c r="D106" i="13"/>
  <c r="D94" i="13"/>
  <c r="D86" i="13"/>
  <c r="D82" i="13"/>
  <c r="C34" i="13"/>
  <c r="E46" i="13"/>
  <c r="D49" i="13"/>
  <c r="D53" i="13"/>
  <c r="D54" i="13"/>
  <c r="C30" i="13"/>
  <c r="C32" i="13"/>
  <c r="D48" i="13"/>
  <c r="D60" i="13"/>
  <c r="J61" i="13"/>
  <c r="D62" i="13"/>
  <c r="D65" i="13"/>
  <c r="D67" i="13"/>
  <c r="D71" i="13"/>
  <c r="D83" i="13"/>
  <c r="D50" i="13"/>
  <c r="D56" i="13"/>
  <c r="O61" i="13"/>
  <c r="D63" i="13"/>
  <c r="D68" i="13"/>
  <c r="D70" i="13"/>
  <c r="D72" i="13"/>
  <c r="D84" i="13"/>
  <c r="D91" i="13"/>
  <c r="D99" i="13"/>
  <c r="D115" i="13"/>
  <c r="H30" i="13" a="1"/>
  <c r="D57" i="13"/>
  <c r="D64" i="13"/>
  <c r="D66" i="13"/>
  <c r="J73" i="13"/>
  <c r="D75" i="13"/>
  <c r="D79" i="13"/>
  <c r="D87" i="13"/>
  <c r="D103" i="13"/>
  <c r="D111" i="13"/>
  <c r="D88" i="13"/>
  <c r="D95" i="13"/>
  <c r="D107" i="13"/>
  <c r="F32" i="13"/>
  <c r="F36" i="13"/>
  <c r="D76" i="13"/>
  <c r="D80" i="13"/>
  <c r="D96" i="13"/>
  <c r="D108" i="13"/>
  <c r="D81" i="13"/>
  <c r="D69" i="13"/>
  <c r="D77" i="13"/>
  <c r="D85" i="13"/>
  <c r="D93" i="13"/>
  <c r="D105" i="13"/>
  <c r="D117" i="13"/>
  <c r="D92" i="13"/>
  <c r="D100" i="13"/>
  <c r="D104" i="13"/>
  <c r="D112" i="13"/>
  <c r="D116" i="13"/>
  <c r="D89" i="13"/>
  <c r="D97" i="13"/>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D36" i="5"/>
  <c r="D35" i="5"/>
  <c r="D34" i="5"/>
  <c r="D33" i="5"/>
  <c r="D32" i="5"/>
  <c r="D31" i="5"/>
  <c r="F30" i="5" a="1"/>
  <c r="F36" i="5" s="1"/>
  <c r="D30" i="5"/>
  <c r="C26" i="5"/>
  <c r="C35" i="5" s="1"/>
  <c r="R203" i="17" l="1"/>
  <c r="V203" i="17" s="1"/>
  <c r="I55" i="18" s="1"/>
  <c r="T188" i="17"/>
  <c r="E50" i="18" s="1"/>
  <c r="G50" i="18" s="1"/>
  <c r="R188" i="17"/>
  <c r="V188" i="17" s="1"/>
  <c r="I50" i="18" s="1"/>
  <c r="T152" i="17"/>
  <c r="E38" i="18" s="1"/>
  <c r="G38" i="18" s="1"/>
  <c r="R152" i="17"/>
  <c r="V152" i="17" s="1"/>
  <c r="I38" i="18" s="1"/>
  <c r="T185" i="17"/>
  <c r="E49" i="18" s="1"/>
  <c r="G49" i="18" s="1"/>
  <c r="R185" i="17"/>
  <c r="V185" i="17" s="1"/>
  <c r="I49" i="18" s="1"/>
  <c r="R101" i="17"/>
  <c r="V101" i="17" s="1"/>
  <c r="I21" i="18" s="1"/>
  <c r="T101" i="17"/>
  <c r="E21" i="18" s="1"/>
  <c r="G21" i="18" s="1"/>
  <c r="B60" i="17"/>
  <c r="B59" i="17"/>
  <c r="R194" i="17"/>
  <c r="V194" i="17" s="1"/>
  <c r="I52" i="18" s="1"/>
  <c r="T194" i="17"/>
  <c r="E52" i="18" s="1"/>
  <c r="G52" i="18" s="1"/>
  <c r="T191" i="17"/>
  <c r="E51" i="18" s="1"/>
  <c r="G51" i="18" s="1"/>
  <c r="R191" i="17"/>
  <c r="V191" i="17" s="1"/>
  <c r="I51" i="18" s="1"/>
  <c r="Y63" i="17"/>
  <c r="B5" i="18" s="1"/>
  <c r="Z65" i="17"/>
  <c r="B428" i="17"/>
  <c r="R60" i="17"/>
  <c r="Z62" i="17"/>
  <c r="Z63" i="17"/>
  <c r="T200" i="17"/>
  <c r="E54" i="18" s="1"/>
  <c r="G54" i="18" s="1"/>
  <c r="R200" i="17"/>
  <c r="V200" i="17" s="1"/>
  <c r="I54" i="18" s="1"/>
  <c r="J60" i="17"/>
  <c r="N61" i="17" s="1"/>
  <c r="J59" i="17"/>
  <c r="T146" i="17"/>
  <c r="E36" i="18" s="1"/>
  <c r="G36" i="18" s="1"/>
  <c r="R146" i="17"/>
  <c r="V146" i="17" s="1"/>
  <c r="I36" i="18" s="1"/>
  <c r="R137" i="17"/>
  <c r="V137" i="17" s="1"/>
  <c r="I33" i="18" s="1"/>
  <c r="T137" i="17"/>
  <c r="E33" i="18" s="1"/>
  <c r="G33" i="18" s="1"/>
  <c r="T134" i="17"/>
  <c r="E32" i="18" s="1"/>
  <c r="G32" i="18" s="1"/>
  <c r="R134" i="17"/>
  <c r="V134" i="17" s="1"/>
  <c r="I32" i="18" s="1"/>
  <c r="T104" i="17"/>
  <c r="E22" i="18" s="1"/>
  <c r="G22" i="18" s="1"/>
  <c r="R104" i="17"/>
  <c r="V104" i="17" s="1"/>
  <c r="I22" i="18" s="1"/>
  <c r="T140" i="17"/>
  <c r="E34" i="18" s="1"/>
  <c r="G34" i="18" s="1"/>
  <c r="R140" i="17"/>
  <c r="V140" i="17" s="1"/>
  <c r="I34" i="18" s="1"/>
  <c r="T155" i="17"/>
  <c r="E39" i="18" s="1"/>
  <c r="G39" i="18" s="1"/>
  <c r="R155" i="17"/>
  <c r="V155" i="17" s="1"/>
  <c r="I39" i="18" s="1"/>
  <c r="R149" i="17"/>
  <c r="V149" i="17" s="1"/>
  <c r="I37" i="18" s="1"/>
  <c r="T149" i="17"/>
  <c r="E37" i="18" s="1"/>
  <c r="G37" i="18" s="1"/>
  <c r="T197" i="17"/>
  <c r="E53" i="18" s="1"/>
  <c r="G53" i="18" s="1"/>
  <c r="R197" i="17"/>
  <c r="V197" i="17" s="1"/>
  <c r="I53" i="18" s="1"/>
  <c r="R182" i="17"/>
  <c r="V182" i="17" s="1"/>
  <c r="I48" i="18" s="1"/>
  <c r="T182" i="17"/>
  <c r="E48" i="18" s="1"/>
  <c r="G48" i="18" s="1"/>
  <c r="O52" i="13"/>
  <c r="J52" i="13"/>
  <c r="E47" i="13"/>
  <c r="O46" i="13"/>
  <c r="G68" i="15"/>
  <c r="P59" i="15"/>
  <c r="R59" i="15" s="1"/>
  <c r="V59" i="15" s="1"/>
  <c r="I12" i="16" s="1"/>
  <c r="F101" i="15"/>
  <c r="H101" i="15" s="1"/>
  <c r="P101" i="15"/>
  <c r="T101" i="15" s="1"/>
  <c r="E26" i="16" s="1"/>
  <c r="G26" i="16" s="1"/>
  <c r="L62" i="15"/>
  <c r="K101" i="15"/>
  <c r="M101" i="15" s="1"/>
  <c r="P53" i="15"/>
  <c r="T53" i="15" s="1"/>
  <c r="E10" i="16" s="1"/>
  <c r="G10" i="16" s="1"/>
  <c r="Q53" i="15"/>
  <c r="U53" i="15" s="1"/>
  <c r="H10" i="16" s="1"/>
  <c r="Q68" i="15"/>
  <c r="U68" i="15" s="1"/>
  <c r="H15" i="16" s="1"/>
  <c r="P89" i="15"/>
  <c r="T89" i="15" s="1"/>
  <c r="E22" i="16" s="1"/>
  <c r="G22" i="16" s="1"/>
  <c r="L53" i="15"/>
  <c r="F68" i="15"/>
  <c r="H68" i="15" s="1"/>
  <c r="G62" i="15"/>
  <c r="G53" i="15"/>
  <c r="K59" i="15"/>
  <c r="M59" i="15" s="1"/>
  <c r="P68" i="15"/>
  <c r="T68" i="15" s="1"/>
  <c r="E15" i="16" s="1"/>
  <c r="G15" i="16" s="1"/>
  <c r="F62" i="15"/>
  <c r="H62" i="15" s="1"/>
  <c r="K68" i="15"/>
  <c r="M68" i="15" s="1"/>
  <c r="Q101" i="15"/>
  <c r="U101" i="15" s="1"/>
  <c r="H26" i="16" s="1"/>
  <c r="K53" i="15"/>
  <c r="M53" i="15" s="1"/>
  <c r="G89" i="15"/>
  <c r="F53" i="15"/>
  <c r="H53" i="15" s="1"/>
  <c r="G101" i="15"/>
  <c r="K62" i="15"/>
  <c r="M62" i="15" s="1"/>
  <c r="K89" i="15"/>
  <c r="M89" i="15" s="1"/>
  <c r="L101" i="15"/>
  <c r="Q59" i="15"/>
  <c r="U59" i="15" s="1"/>
  <c r="H12" i="16" s="1"/>
  <c r="L59" i="15"/>
  <c r="P113" i="15"/>
  <c r="Q113" i="15"/>
  <c r="U113" i="15" s="1"/>
  <c r="H30" i="16" s="1"/>
  <c r="Q65" i="15"/>
  <c r="U65" i="15" s="1"/>
  <c r="H14" i="16" s="1"/>
  <c r="P65" i="15"/>
  <c r="K47" i="15"/>
  <c r="M47" i="15" s="1"/>
  <c r="L47" i="15"/>
  <c r="G95" i="15"/>
  <c r="F95" i="15"/>
  <c r="H95" i="15" s="1"/>
  <c r="G116" i="15"/>
  <c r="F116" i="15"/>
  <c r="H116" i="15" s="1"/>
  <c r="K56" i="15"/>
  <c r="M56" i="15" s="1"/>
  <c r="L56" i="15"/>
  <c r="F104" i="15"/>
  <c r="H104" i="15" s="1"/>
  <c r="G104" i="15"/>
  <c r="F89" i="15"/>
  <c r="H89" i="15" s="1"/>
  <c r="G83" i="15"/>
  <c r="F83" i="15"/>
  <c r="H83" i="15" s="1"/>
  <c r="G98" i="15"/>
  <c r="F98" i="15"/>
  <c r="H98" i="15" s="1"/>
  <c r="G80" i="15"/>
  <c r="F80" i="15"/>
  <c r="H80" i="15" s="1"/>
  <c r="F50" i="15"/>
  <c r="H50" i="15" s="1"/>
  <c r="G50" i="15"/>
  <c r="K92" i="15"/>
  <c r="M92" i="15" s="1"/>
  <c r="L92" i="15"/>
  <c r="G71" i="15"/>
  <c r="F71" i="15"/>
  <c r="H71" i="15" s="1"/>
  <c r="F77" i="15"/>
  <c r="H77" i="15" s="1"/>
  <c r="G77" i="15"/>
  <c r="G74" i="15"/>
  <c r="F74" i="15"/>
  <c r="H74" i="15" s="1"/>
  <c r="Q95" i="15"/>
  <c r="U95" i="15" s="1"/>
  <c r="H24" i="16" s="1"/>
  <c r="P95" i="15"/>
  <c r="G107" i="15"/>
  <c r="F107" i="15"/>
  <c r="H107" i="15" s="1"/>
  <c r="Q116" i="15"/>
  <c r="U116" i="15" s="1"/>
  <c r="H31" i="16" s="1"/>
  <c r="P116" i="15"/>
  <c r="Q62" i="15"/>
  <c r="U62" i="15" s="1"/>
  <c r="H13" i="16" s="1"/>
  <c r="P62" i="15"/>
  <c r="Q83" i="15"/>
  <c r="U83" i="15" s="1"/>
  <c r="H20" i="16" s="1"/>
  <c r="P83" i="15"/>
  <c r="P98" i="15"/>
  <c r="Q98" i="15"/>
  <c r="U98" i="15" s="1"/>
  <c r="H25" i="16" s="1"/>
  <c r="L80" i="15"/>
  <c r="K80" i="15"/>
  <c r="M80" i="15" s="1"/>
  <c r="L50" i="15"/>
  <c r="K50" i="15"/>
  <c r="M50" i="15" s="1"/>
  <c r="G86" i="15"/>
  <c r="F86" i="15"/>
  <c r="H86" i="15" s="1"/>
  <c r="F92" i="15"/>
  <c r="H92" i="15" s="1"/>
  <c r="G92" i="15"/>
  <c r="G110" i="15"/>
  <c r="F110" i="15"/>
  <c r="H110" i="15" s="1"/>
  <c r="F113" i="15"/>
  <c r="H113" i="15" s="1"/>
  <c r="G113" i="15"/>
  <c r="Q71" i="15"/>
  <c r="U71" i="15" s="1"/>
  <c r="H16" i="16" s="1"/>
  <c r="P71" i="15"/>
  <c r="F65" i="15"/>
  <c r="H65" i="15" s="1"/>
  <c r="G65" i="15"/>
  <c r="K77" i="15"/>
  <c r="M77" i="15" s="1"/>
  <c r="L77" i="15"/>
  <c r="G47" i="15"/>
  <c r="F47" i="15"/>
  <c r="H47" i="15" s="1"/>
  <c r="K74" i="15"/>
  <c r="M74" i="15" s="1"/>
  <c r="L74" i="15"/>
  <c r="L95" i="15"/>
  <c r="K95" i="15"/>
  <c r="M95" i="15" s="1"/>
  <c r="Q107" i="15"/>
  <c r="U107" i="15" s="1"/>
  <c r="H28" i="16" s="1"/>
  <c r="P107" i="15"/>
  <c r="F56" i="15"/>
  <c r="H56" i="15" s="1"/>
  <c r="G56" i="15"/>
  <c r="P104" i="15"/>
  <c r="Q104" i="15"/>
  <c r="U104" i="15" s="1"/>
  <c r="H27" i="16" s="1"/>
  <c r="L68" i="15"/>
  <c r="K98" i="15"/>
  <c r="M98" i="15" s="1"/>
  <c r="L98" i="15"/>
  <c r="P50" i="15"/>
  <c r="Q50" i="15"/>
  <c r="U50" i="15" s="1"/>
  <c r="H9" i="16" s="1"/>
  <c r="K86" i="15"/>
  <c r="M86" i="15" s="1"/>
  <c r="L86" i="15"/>
  <c r="L110" i="15"/>
  <c r="K110" i="15"/>
  <c r="M110" i="15" s="1"/>
  <c r="K113" i="15"/>
  <c r="M113" i="15" s="1"/>
  <c r="L113" i="15"/>
  <c r="L71" i="15"/>
  <c r="K71" i="15"/>
  <c r="M71" i="15" s="1"/>
  <c r="L65" i="15"/>
  <c r="K65" i="15"/>
  <c r="M65" i="15" s="1"/>
  <c r="P77" i="15"/>
  <c r="Q77" i="15"/>
  <c r="U77" i="15" s="1"/>
  <c r="H18" i="16" s="1"/>
  <c r="P47" i="15"/>
  <c r="Q47" i="15"/>
  <c r="U47" i="15" s="1"/>
  <c r="H8" i="16" s="1"/>
  <c r="Q74" i="15"/>
  <c r="U74" i="15" s="1"/>
  <c r="H17" i="16" s="1"/>
  <c r="P74" i="15"/>
  <c r="L107" i="15"/>
  <c r="K107" i="15"/>
  <c r="M107" i="15" s="1"/>
  <c r="L116" i="15"/>
  <c r="K116" i="15"/>
  <c r="M116" i="15" s="1"/>
  <c r="P56" i="15"/>
  <c r="Q56" i="15"/>
  <c r="U56" i="15" s="1"/>
  <c r="H11" i="16" s="1"/>
  <c r="K104" i="15"/>
  <c r="M104" i="15" s="1"/>
  <c r="L104" i="15"/>
  <c r="L83" i="15"/>
  <c r="K83" i="15"/>
  <c r="M83" i="15" s="1"/>
  <c r="G34" i="15"/>
  <c r="G37" i="15"/>
  <c r="G32" i="15"/>
  <c r="G35" i="15"/>
  <c r="G33" i="15"/>
  <c r="G31" i="15"/>
  <c r="G36" i="15"/>
  <c r="Q80" i="15"/>
  <c r="U80" i="15" s="1"/>
  <c r="H19" i="16" s="1"/>
  <c r="P80" i="15"/>
  <c r="Q86" i="15"/>
  <c r="U86" i="15" s="1"/>
  <c r="H21" i="16" s="1"/>
  <c r="P86" i="15"/>
  <c r="P92" i="15"/>
  <c r="Q92" i="15"/>
  <c r="U92" i="15" s="1"/>
  <c r="H23" i="16" s="1"/>
  <c r="P110" i="15"/>
  <c r="Q110" i="15"/>
  <c r="U110" i="15" s="1"/>
  <c r="H29" i="16" s="1"/>
  <c r="O55" i="13"/>
  <c r="E51" i="13"/>
  <c r="J51" i="13"/>
  <c r="O59" i="13"/>
  <c r="Q58" i="13" s="1"/>
  <c r="U58" i="13" s="1"/>
  <c r="H12" i="14" s="1"/>
  <c r="E59" i="13"/>
  <c r="O90" i="13"/>
  <c r="J90" i="13"/>
  <c r="E90" i="13"/>
  <c r="O89" i="13"/>
  <c r="J89" i="13"/>
  <c r="E89" i="13"/>
  <c r="O100" i="13"/>
  <c r="J100" i="13"/>
  <c r="E100" i="13"/>
  <c r="O93" i="13"/>
  <c r="J93" i="13"/>
  <c r="E93" i="13"/>
  <c r="O81" i="13"/>
  <c r="J81" i="13"/>
  <c r="E81" i="13"/>
  <c r="O76" i="13"/>
  <c r="J76" i="13"/>
  <c r="E76" i="13"/>
  <c r="J95" i="13"/>
  <c r="E95" i="13"/>
  <c r="O95" i="13"/>
  <c r="E87" i="13"/>
  <c r="O87" i="13"/>
  <c r="J87" i="13"/>
  <c r="O66" i="13"/>
  <c r="J66" i="13"/>
  <c r="E66" i="13"/>
  <c r="H33" i="13"/>
  <c r="H36" i="13"/>
  <c r="H32" i="13"/>
  <c r="H34" i="13"/>
  <c r="H31" i="13"/>
  <c r="H30" i="13"/>
  <c r="H35" i="13"/>
  <c r="E84" i="13"/>
  <c r="O84" i="13"/>
  <c r="J84" i="13"/>
  <c r="J63" i="13"/>
  <c r="K61" i="13" s="1"/>
  <c r="M61" i="13" s="1"/>
  <c r="E63" i="13"/>
  <c r="O63" i="13"/>
  <c r="J83" i="13"/>
  <c r="E83" i="13"/>
  <c r="O83" i="13"/>
  <c r="O62" i="13"/>
  <c r="Q61" i="13" s="1"/>
  <c r="U61" i="13" s="1"/>
  <c r="H13" i="14" s="1"/>
  <c r="J62" i="13"/>
  <c r="E62" i="13"/>
  <c r="O49" i="13"/>
  <c r="J49" i="13"/>
  <c r="E49" i="13"/>
  <c r="O82" i="13"/>
  <c r="E82" i="13"/>
  <c r="J82" i="13"/>
  <c r="O98" i="13"/>
  <c r="J98" i="13"/>
  <c r="E98" i="13"/>
  <c r="O102" i="13"/>
  <c r="J102" i="13"/>
  <c r="E102" i="13"/>
  <c r="O113" i="13"/>
  <c r="J113" i="13"/>
  <c r="E113" i="13"/>
  <c r="E116" i="13"/>
  <c r="J116" i="13"/>
  <c r="O116" i="13"/>
  <c r="E92" i="13"/>
  <c r="J92" i="13"/>
  <c r="O92" i="13"/>
  <c r="J85" i="13"/>
  <c r="E85" i="13"/>
  <c r="O85" i="13"/>
  <c r="E108" i="13"/>
  <c r="O108" i="13"/>
  <c r="J108" i="13"/>
  <c r="O88" i="13"/>
  <c r="J88" i="13"/>
  <c r="E88" i="13"/>
  <c r="O79" i="13"/>
  <c r="J79" i="13"/>
  <c r="E79" i="13"/>
  <c r="O64" i="13"/>
  <c r="J64" i="13"/>
  <c r="E64" i="13"/>
  <c r="O115" i="13"/>
  <c r="J115" i="13"/>
  <c r="E115" i="13"/>
  <c r="E72" i="13"/>
  <c r="O72" i="13"/>
  <c r="J72" i="13"/>
  <c r="J71" i="13"/>
  <c r="O71" i="13"/>
  <c r="E71" i="13"/>
  <c r="J38" i="13" a="1"/>
  <c r="B38" i="13" a="1"/>
  <c r="G30" i="13" a="1"/>
  <c r="O86" i="13"/>
  <c r="J86" i="13"/>
  <c r="E86" i="13"/>
  <c r="O110" i="13"/>
  <c r="J110" i="13"/>
  <c r="E110" i="13"/>
  <c r="O114" i="13"/>
  <c r="J114" i="13"/>
  <c r="E114" i="13"/>
  <c r="O112" i="13"/>
  <c r="J112" i="13"/>
  <c r="E112" i="13"/>
  <c r="O117" i="13"/>
  <c r="J117" i="13"/>
  <c r="E117" i="13"/>
  <c r="O77" i="13"/>
  <c r="J77" i="13"/>
  <c r="E77" i="13"/>
  <c r="E96" i="13"/>
  <c r="O96" i="13"/>
  <c r="J96" i="13"/>
  <c r="J111" i="13"/>
  <c r="E111" i="13"/>
  <c r="O111" i="13"/>
  <c r="J75" i="13"/>
  <c r="K73" i="13" s="1"/>
  <c r="M73" i="13" s="1"/>
  <c r="E75" i="13"/>
  <c r="O75" i="13"/>
  <c r="J99" i="13"/>
  <c r="E99" i="13"/>
  <c r="O99" i="13"/>
  <c r="O70" i="13"/>
  <c r="E70" i="13"/>
  <c r="J70" i="13"/>
  <c r="E56" i="13"/>
  <c r="O56" i="13"/>
  <c r="J56" i="13"/>
  <c r="O67" i="13"/>
  <c r="J67" i="13"/>
  <c r="E67" i="13"/>
  <c r="E60" i="13"/>
  <c r="F58" i="13" s="1"/>
  <c r="H58" i="13" s="1"/>
  <c r="O60" i="13"/>
  <c r="J60" i="13"/>
  <c r="L58" i="13" s="1"/>
  <c r="O54" i="13"/>
  <c r="J54" i="13"/>
  <c r="E54" i="13"/>
  <c r="O94" i="13"/>
  <c r="E94" i="13"/>
  <c r="J94" i="13"/>
  <c r="O74" i="13"/>
  <c r="Q73" i="13" s="1"/>
  <c r="U73" i="13" s="1"/>
  <c r="H17" i="14" s="1"/>
  <c r="J74" i="13"/>
  <c r="E74" i="13"/>
  <c r="O78" i="13"/>
  <c r="J78" i="13"/>
  <c r="E78" i="13"/>
  <c r="O101" i="13"/>
  <c r="J101" i="13"/>
  <c r="E101" i="13"/>
  <c r="K58" i="13"/>
  <c r="M58" i="13" s="1"/>
  <c r="J97" i="13"/>
  <c r="O97" i="13"/>
  <c r="E97" i="13"/>
  <c r="E104" i="13"/>
  <c r="J104" i="13"/>
  <c r="O104" i="13"/>
  <c r="O105" i="13"/>
  <c r="J105" i="13"/>
  <c r="E105" i="13"/>
  <c r="J69" i="13"/>
  <c r="O69" i="13"/>
  <c r="E69" i="13"/>
  <c r="E80" i="13"/>
  <c r="J80" i="13"/>
  <c r="O80" i="13"/>
  <c r="J107" i="13"/>
  <c r="E107" i="13"/>
  <c r="O107" i="13"/>
  <c r="O103" i="13"/>
  <c r="J103" i="13"/>
  <c r="E103" i="13"/>
  <c r="O57" i="13"/>
  <c r="J57" i="13"/>
  <c r="E57" i="13"/>
  <c r="G55" i="13" s="1"/>
  <c r="O91" i="13"/>
  <c r="J91" i="13"/>
  <c r="E91" i="13"/>
  <c r="E68" i="13"/>
  <c r="O68" i="13"/>
  <c r="J68" i="13"/>
  <c r="O50" i="13"/>
  <c r="J50" i="13"/>
  <c r="E50" i="13"/>
  <c r="O65" i="13"/>
  <c r="J65" i="13"/>
  <c r="E65" i="13"/>
  <c r="O48" i="13"/>
  <c r="J48" i="13"/>
  <c r="L46" i="13" s="1"/>
  <c r="E48" i="13"/>
  <c r="G46" i="13" s="1"/>
  <c r="O53" i="13"/>
  <c r="P52" i="13" s="1"/>
  <c r="J53" i="13"/>
  <c r="E53" i="13"/>
  <c r="O106" i="13"/>
  <c r="E106" i="13"/>
  <c r="J106" i="13"/>
  <c r="J109" i="13"/>
  <c r="O109" i="13"/>
  <c r="E109" i="13"/>
  <c r="H30" i="5" a="1"/>
  <c r="H30" i="5" s="1"/>
  <c r="D50" i="5"/>
  <c r="F31" i="5"/>
  <c r="D47" i="5"/>
  <c r="D54" i="5"/>
  <c r="D48" i="5"/>
  <c r="D55" i="5"/>
  <c r="D78" i="5"/>
  <c r="E78" i="5" s="1"/>
  <c r="D56" i="5"/>
  <c r="D49" i="5"/>
  <c r="D52" i="5"/>
  <c r="C30" i="5"/>
  <c r="C32" i="5"/>
  <c r="C34" i="5"/>
  <c r="C36" i="5"/>
  <c r="D53" i="5"/>
  <c r="C31" i="5"/>
  <c r="C33" i="5"/>
  <c r="D46" i="5"/>
  <c r="D51" i="5"/>
  <c r="D57" i="5"/>
  <c r="F33" i="5"/>
  <c r="D116" i="5"/>
  <c r="D114" i="5"/>
  <c r="D112" i="5"/>
  <c r="D104" i="5"/>
  <c r="D102" i="5"/>
  <c r="D100" i="5"/>
  <c r="D92" i="5"/>
  <c r="D90" i="5"/>
  <c r="D88" i="5"/>
  <c r="D80" i="5"/>
  <c r="D76" i="5"/>
  <c r="D110" i="5"/>
  <c r="D108" i="5"/>
  <c r="D106" i="5"/>
  <c r="D98" i="5"/>
  <c r="D96" i="5"/>
  <c r="D94" i="5"/>
  <c r="D86" i="5"/>
  <c r="D84" i="5"/>
  <c r="D82" i="5"/>
  <c r="F30" i="5"/>
  <c r="F34" i="5"/>
  <c r="H34" i="5"/>
  <c r="D58" i="5"/>
  <c r="D59" i="5"/>
  <c r="D60" i="5"/>
  <c r="D62" i="5"/>
  <c r="D67" i="5"/>
  <c r="D69" i="5"/>
  <c r="D70" i="5"/>
  <c r="D71" i="5"/>
  <c r="D72" i="5"/>
  <c r="D74" i="5"/>
  <c r="D77" i="5"/>
  <c r="F35" i="5"/>
  <c r="F32" i="5"/>
  <c r="D61" i="5"/>
  <c r="D63" i="5"/>
  <c r="D64" i="5"/>
  <c r="D65" i="5"/>
  <c r="D66" i="5"/>
  <c r="D68" i="5"/>
  <c r="D73" i="5"/>
  <c r="D75" i="5"/>
  <c r="D81" i="5"/>
  <c r="D83" i="5"/>
  <c r="D91" i="5"/>
  <c r="D93" i="5"/>
  <c r="D95" i="5"/>
  <c r="D103" i="5"/>
  <c r="D105" i="5"/>
  <c r="D107" i="5"/>
  <c r="D115" i="5"/>
  <c r="D117" i="5"/>
  <c r="D79" i="5"/>
  <c r="D85" i="5"/>
  <c r="D87" i="5"/>
  <c r="D89" i="5"/>
  <c r="D97" i="5"/>
  <c r="D99" i="5"/>
  <c r="D101" i="5"/>
  <c r="D109" i="5"/>
  <c r="D111" i="5"/>
  <c r="D113" i="5"/>
  <c r="B31" i="4"/>
  <c r="B32" i="4" s="1"/>
  <c r="B33" i="4" s="1"/>
  <c r="B34" i="4" s="1"/>
  <c r="B35" i="4" s="1"/>
  <c r="B36" i="4" s="1"/>
  <c r="O78" i="5" l="1"/>
  <c r="Q46" i="13"/>
  <c r="U46" i="13" s="1"/>
  <c r="H8" i="14" s="1"/>
  <c r="T59" i="15"/>
  <c r="E12" i="16" s="1"/>
  <c r="G12" i="16" s="1"/>
  <c r="R101" i="15"/>
  <c r="V101" i="15" s="1"/>
  <c r="I26" i="16" s="1"/>
  <c r="R89" i="15"/>
  <c r="V89" i="15" s="1"/>
  <c r="I22" i="16" s="1"/>
  <c r="R53" i="15"/>
  <c r="V53" i="15" s="1"/>
  <c r="I10" i="16" s="1"/>
  <c r="R68" i="15"/>
  <c r="V68" i="15" s="1"/>
  <c r="I15" i="16" s="1"/>
  <c r="R92" i="15"/>
  <c r="V92" i="15" s="1"/>
  <c r="I23" i="16" s="1"/>
  <c r="T92" i="15"/>
  <c r="E23" i="16" s="1"/>
  <c r="G23" i="16" s="1"/>
  <c r="R104" i="15"/>
  <c r="V104" i="15" s="1"/>
  <c r="I27" i="16" s="1"/>
  <c r="T104" i="15"/>
  <c r="E27" i="16" s="1"/>
  <c r="G27" i="16" s="1"/>
  <c r="T65" i="15"/>
  <c r="E14" i="16" s="1"/>
  <c r="G14" i="16" s="1"/>
  <c r="R65" i="15"/>
  <c r="V65" i="15" s="1"/>
  <c r="I14" i="16" s="1"/>
  <c r="T86" i="15"/>
  <c r="E21" i="16" s="1"/>
  <c r="G21" i="16" s="1"/>
  <c r="R86" i="15"/>
  <c r="V86" i="15" s="1"/>
  <c r="I21" i="16" s="1"/>
  <c r="T56" i="15"/>
  <c r="E11" i="16" s="1"/>
  <c r="G11" i="16" s="1"/>
  <c r="R56" i="15"/>
  <c r="V56" i="15" s="1"/>
  <c r="I11" i="16" s="1"/>
  <c r="R47" i="15"/>
  <c r="V47" i="15" s="1"/>
  <c r="I8" i="16" s="1"/>
  <c r="T47" i="15"/>
  <c r="E8" i="16" s="1"/>
  <c r="G8" i="16" s="1"/>
  <c r="R62" i="15"/>
  <c r="V62" i="15" s="1"/>
  <c r="I13" i="16" s="1"/>
  <c r="T62" i="15"/>
  <c r="E13" i="16" s="1"/>
  <c r="G13" i="16" s="1"/>
  <c r="T95" i="15"/>
  <c r="E24" i="16" s="1"/>
  <c r="G24" i="16" s="1"/>
  <c r="R95" i="15"/>
  <c r="V95" i="15" s="1"/>
  <c r="I24" i="16" s="1"/>
  <c r="T110" i="15"/>
  <c r="E29" i="16" s="1"/>
  <c r="G29" i="16" s="1"/>
  <c r="R110" i="15"/>
  <c r="V110" i="15" s="1"/>
  <c r="I29" i="16" s="1"/>
  <c r="T74" i="15"/>
  <c r="E17" i="16" s="1"/>
  <c r="G17" i="16" s="1"/>
  <c r="R74" i="15"/>
  <c r="V74" i="15" s="1"/>
  <c r="I17" i="16" s="1"/>
  <c r="R98" i="15"/>
  <c r="V98" i="15" s="1"/>
  <c r="I25" i="16" s="1"/>
  <c r="T98" i="15"/>
  <c r="E25" i="16" s="1"/>
  <c r="G25" i="16" s="1"/>
  <c r="T80" i="15"/>
  <c r="E19" i="16" s="1"/>
  <c r="G19" i="16" s="1"/>
  <c r="R80" i="15"/>
  <c r="V80" i="15" s="1"/>
  <c r="I19" i="16" s="1"/>
  <c r="T77" i="15"/>
  <c r="E18" i="16" s="1"/>
  <c r="G18" i="16" s="1"/>
  <c r="R77" i="15"/>
  <c r="V77" i="15" s="1"/>
  <c r="I18" i="16" s="1"/>
  <c r="T50" i="15"/>
  <c r="E9" i="16" s="1"/>
  <c r="G9" i="16" s="1"/>
  <c r="R50" i="15"/>
  <c r="V50" i="15" s="1"/>
  <c r="I9" i="16" s="1"/>
  <c r="R107" i="15"/>
  <c r="V107" i="15" s="1"/>
  <c r="I28" i="16" s="1"/>
  <c r="T107" i="15"/>
  <c r="E28" i="16" s="1"/>
  <c r="G28" i="16" s="1"/>
  <c r="T71" i="15"/>
  <c r="E16" i="16" s="1"/>
  <c r="G16" i="16" s="1"/>
  <c r="R71" i="15"/>
  <c r="V71" i="15" s="1"/>
  <c r="I16" i="16" s="1"/>
  <c r="R83" i="15"/>
  <c r="V83" i="15" s="1"/>
  <c r="I20" i="16" s="1"/>
  <c r="T83" i="15"/>
  <c r="E20" i="16" s="1"/>
  <c r="G20" i="16" s="1"/>
  <c r="R116" i="15"/>
  <c r="V116" i="15" s="1"/>
  <c r="I31" i="16" s="1"/>
  <c r="T116" i="15"/>
  <c r="E31" i="16" s="1"/>
  <c r="G31" i="16" s="1"/>
  <c r="T113" i="15"/>
  <c r="E30" i="16" s="1"/>
  <c r="G30" i="16" s="1"/>
  <c r="R113" i="15"/>
  <c r="V113" i="15" s="1"/>
  <c r="I30" i="16" s="1"/>
  <c r="K55" i="13"/>
  <c r="M55" i="13" s="1"/>
  <c r="F61" i="13"/>
  <c r="H61" i="13" s="1"/>
  <c r="P58" i="13"/>
  <c r="R58" i="13" s="1"/>
  <c r="V58" i="13" s="1"/>
  <c r="I12" i="14" s="1"/>
  <c r="F52" i="13"/>
  <c r="H52" i="13" s="1"/>
  <c r="G73" i="13"/>
  <c r="L61" i="13"/>
  <c r="L52" i="13"/>
  <c r="L73" i="13"/>
  <c r="Q55" i="13"/>
  <c r="U55" i="13" s="1"/>
  <c r="H11" i="14" s="1"/>
  <c r="G52" i="13"/>
  <c r="P55" i="13"/>
  <c r="T55" i="13" s="1"/>
  <c r="E11" i="14" s="1"/>
  <c r="G11" i="14" s="1"/>
  <c r="P73" i="13"/>
  <c r="T73" i="13" s="1"/>
  <c r="E17" i="14" s="1"/>
  <c r="G17" i="14" s="1"/>
  <c r="F46" i="13"/>
  <c r="H46" i="13" s="1"/>
  <c r="F55" i="13"/>
  <c r="H55" i="13" s="1"/>
  <c r="F73" i="13"/>
  <c r="H73" i="13" s="1"/>
  <c r="Q52" i="13"/>
  <c r="U52" i="13" s="1"/>
  <c r="H10" i="14" s="1"/>
  <c r="G61" i="13"/>
  <c r="G58" i="13"/>
  <c r="P46" i="13"/>
  <c r="R46" i="13" s="1"/>
  <c r="V46" i="13" s="1"/>
  <c r="I8" i="14" s="1"/>
  <c r="K52" i="13"/>
  <c r="M52" i="13" s="1"/>
  <c r="L55" i="13"/>
  <c r="P61" i="13"/>
  <c r="R61" i="13" s="1"/>
  <c r="V61" i="13" s="1"/>
  <c r="I13" i="14" s="1"/>
  <c r="K46" i="13"/>
  <c r="M46" i="13" s="1"/>
  <c r="Q106" i="13"/>
  <c r="U106" i="13" s="1"/>
  <c r="H28" i="14" s="1"/>
  <c r="P106" i="13"/>
  <c r="F91" i="13"/>
  <c r="H91" i="13" s="1"/>
  <c r="G91" i="13"/>
  <c r="F103" i="13"/>
  <c r="H103" i="13" s="1"/>
  <c r="G103" i="13"/>
  <c r="L97" i="13"/>
  <c r="K97" i="13"/>
  <c r="M97" i="13" s="1"/>
  <c r="L94" i="13"/>
  <c r="K94" i="13"/>
  <c r="M94" i="13" s="1"/>
  <c r="P112" i="13"/>
  <c r="Q112" i="13"/>
  <c r="U112" i="13" s="1"/>
  <c r="H30" i="14" s="1"/>
  <c r="G64" i="13"/>
  <c r="F64" i="13"/>
  <c r="H64" i="13" s="1"/>
  <c r="K79" i="13"/>
  <c r="M79" i="13" s="1"/>
  <c r="L79" i="13"/>
  <c r="P88" i="13"/>
  <c r="Q88" i="13"/>
  <c r="U88" i="13" s="1"/>
  <c r="H22" i="14" s="1"/>
  <c r="Q85" i="13"/>
  <c r="U85" i="13" s="1"/>
  <c r="H21" i="14" s="1"/>
  <c r="P85" i="13"/>
  <c r="Q82" i="13"/>
  <c r="U82" i="13" s="1"/>
  <c r="H20" i="14" s="1"/>
  <c r="P82" i="13"/>
  <c r="F76" i="13"/>
  <c r="H76" i="13" s="1"/>
  <c r="G76" i="13"/>
  <c r="L109" i="13"/>
  <c r="K109" i="13"/>
  <c r="M109" i="13" s="1"/>
  <c r="K91" i="13"/>
  <c r="M91" i="13" s="1"/>
  <c r="L91" i="13"/>
  <c r="K103" i="13"/>
  <c r="M103" i="13" s="1"/>
  <c r="L103" i="13"/>
  <c r="R73" i="13"/>
  <c r="V73" i="13" s="1"/>
  <c r="I17" i="14" s="1"/>
  <c r="G94" i="13"/>
  <c r="F94" i="13"/>
  <c r="H94" i="13" s="1"/>
  <c r="P67" i="13"/>
  <c r="Q67" i="13"/>
  <c r="U67" i="13" s="1"/>
  <c r="H15" i="14" s="1"/>
  <c r="L70" i="13"/>
  <c r="K70" i="13"/>
  <c r="M70" i="13" s="1"/>
  <c r="T52" i="13"/>
  <c r="E10" i="14" s="1"/>
  <c r="G10" i="14" s="1"/>
  <c r="R52" i="13"/>
  <c r="V52" i="13" s="1"/>
  <c r="I10" i="14" s="1"/>
  <c r="L64" i="13"/>
  <c r="K64" i="13"/>
  <c r="M64" i="13" s="1"/>
  <c r="G49" i="13"/>
  <c r="F49" i="13"/>
  <c r="H49" i="13" s="1"/>
  <c r="P103" i="13"/>
  <c r="Q103" i="13"/>
  <c r="U103" i="13" s="1"/>
  <c r="H27" i="14" s="1"/>
  <c r="G97" i="13"/>
  <c r="F97" i="13"/>
  <c r="H97" i="13" s="1"/>
  <c r="Q94" i="13"/>
  <c r="U94" i="13" s="1"/>
  <c r="H24" i="14" s="1"/>
  <c r="P94" i="13"/>
  <c r="G70" i="13"/>
  <c r="F70" i="13"/>
  <c r="H70" i="13" s="1"/>
  <c r="F112" i="13"/>
  <c r="H112" i="13" s="1"/>
  <c r="G112" i="13"/>
  <c r="L41" i="13"/>
  <c r="K40" i="13"/>
  <c r="J39" i="13"/>
  <c r="L42" i="13"/>
  <c r="K41" i="13"/>
  <c r="J40" i="13"/>
  <c r="L38" i="13"/>
  <c r="K42" i="13"/>
  <c r="J41" i="13"/>
  <c r="K38" i="13"/>
  <c r="L40" i="13"/>
  <c r="J38" i="13"/>
  <c r="K43" i="13" s="1"/>
  <c r="L39" i="13"/>
  <c r="J42" i="13"/>
  <c r="K39" i="13"/>
  <c r="K115" i="13"/>
  <c r="M115" i="13" s="1"/>
  <c r="L115" i="13"/>
  <c r="Q64" i="13"/>
  <c r="U64" i="13" s="1"/>
  <c r="H14" i="14" s="1"/>
  <c r="P64" i="13"/>
  <c r="G88" i="13"/>
  <c r="F88" i="13"/>
  <c r="H88" i="13" s="1"/>
  <c r="L85" i="13"/>
  <c r="K85" i="13"/>
  <c r="M85" i="13" s="1"/>
  <c r="L82" i="13"/>
  <c r="K82" i="13"/>
  <c r="M82" i="13" s="1"/>
  <c r="K49" i="13"/>
  <c r="M49" i="13" s="1"/>
  <c r="L49" i="13"/>
  <c r="P76" i="13"/>
  <c r="Q76" i="13"/>
  <c r="U76" i="13" s="1"/>
  <c r="H18" i="14" s="1"/>
  <c r="L100" i="13"/>
  <c r="K100" i="13"/>
  <c r="M100" i="13" s="1"/>
  <c r="Q109" i="13"/>
  <c r="U109" i="13" s="1"/>
  <c r="H29" i="14" s="1"/>
  <c r="P109" i="13"/>
  <c r="K67" i="13"/>
  <c r="M67" i="13" s="1"/>
  <c r="L67" i="13"/>
  <c r="G33" i="13"/>
  <c r="G36" i="13"/>
  <c r="G32" i="13"/>
  <c r="G35" i="13"/>
  <c r="G34" i="13"/>
  <c r="G31" i="13"/>
  <c r="G30" i="13"/>
  <c r="D41" i="13"/>
  <c r="C40" i="13"/>
  <c r="B39" i="13"/>
  <c r="D42" i="13"/>
  <c r="C41" i="13"/>
  <c r="B40" i="13"/>
  <c r="D38" i="13"/>
  <c r="B41" i="13"/>
  <c r="C38" i="13"/>
  <c r="D40" i="13"/>
  <c r="B38" i="13"/>
  <c r="C43" i="13" s="1"/>
  <c r="C42" i="13"/>
  <c r="D39" i="13"/>
  <c r="B42" i="13"/>
  <c r="C39" i="13"/>
  <c r="F115" i="13"/>
  <c r="H115" i="13" s="1"/>
  <c r="G115" i="13"/>
  <c r="P79" i="13"/>
  <c r="Q79" i="13"/>
  <c r="U79" i="13" s="1"/>
  <c r="H19" i="14" s="1"/>
  <c r="G85" i="13"/>
  <c r="F85" i="13"/>
  <c r="H85" i="13" s="1"/>
  <c r="K76" i="13"/>
  <c r="M76" i="13" s="1"/>
  <c r="L76" i="13"/>
  <c r="F100" i="13"/>
  <c r="H100" i="13" s="1"/>
  <c r="G100" i="13"/>
  <c r="L106" i="13"/>
  <c r="K106" i="13"/>
  <c r="M106" i="13" s="1"/>
  <c r="P91" i="13"/>
  <c r="Q91" i="13"/>
  <c r="U91" i="13" s="1"/>
  <c r="H23" i="14" s="1"/>
  <c r="G109" i="13"/>
  <c r="F109" i="13"/>
  <c r="H109" i="13" s="1"/>
  <c r="G106" i="13"/>
  <c r="F106" i="13"/>
  <c r="H106" i="13" s="1"/>
  <c r="Q97" i="13"/>
  <c r="U97" i="13" s="1"/>
  <c r="H25" i="14" s="1"/>
  <c r="P97" i="13"/>
  <c r="F67" i="13"/>
  <c r="H67" i="13" s="1"/>
  <c r="G67" i="13"/>
  <c r="Q70" i="13"/>
  <c r="U70" i="13" s="1"/>
  <c r="H16" i="14" s="1"/>
  <c r="P70" i="13"/>
  <c r="L112" i="13"/>
  <c r="K112" i="13"/>
  <c r="M112" i="13" s="1"/>
  <c r="P115" i="13"/>
  <c r="Q115" i="13"/>
  <c r="U115" i="13" s="1"/>
  <c r="H31" i="14" s="1"/>
  <c r="F79" i="13"/>
  <c r="H79" i="13" s="1"/>
  <c r="G79" i="13"/>
  <c r="L88" i="13"/>
  <c r="K88" i="13"/>
  <c r="M88" i="13" s="1"/>
  <c r="G82" i="13"/>
  <c r="F82" i="13"/>
  <c r="H82" i="13" s="1"/>
  <c r="Q49" i="13"/>
  <c r="U49" i="13" s="1"/>
  <c r="H9" i="14" s="1"/>
  <c r="P49" i="13"/>
  <c r="P100" i="13"/>
  <c r="Q100" i="13"/>
  <c r="U100" i="13" s="1"/>
  <c r="H26" i="14" s="1"/>
  <c r="J78" i="5"/>
  <c r="H32" i="5"/>
  <c r="H31" i="5"/>
  <c r="H33" i="5"/>
  <c r="H36" i="5"/>
  <c r="H35" i="5"/>
  <c r="G30" i="5" a="1"/>
  <c r="G35" i="5" s="1"/>
  <c r="J99" i="5"/>
  <c r="O99" i="5"/>
  <c r="E99" i="5"/>
  <c r="J85" i="5"/>
  <c r="E85" i="5"/>
  <c r="O85" i="5"/>
  <c r="E75" i="5"/>
  <c r="O75" i="5"/>
  <c r="J75" i="5"/>
  <c r="E108" i="5"/>
  <c r="O108" i="5"/>
  <c r="J108" i="5"/>
  <c r="O102" i="5"/>
  <c r="E102" i="5"/>
  <c r="J102" i="5"/>
  <c r="J97" i="5"/>
  <c r="E97" i="5"/>
  <c r="O97" i="5"/>
  <c r="J79" i="5"/>
  <c r="E79" i="5"/>
  <c r="O79" i="5"/>
  <c r="J105" i="5"/>
  <c r="O105" i="5"/>
  <c r="E105" i="5"/>
  <c r="J73" i="5"/>
  <c r="O73" i="5"/>
  <c r="E73" i="5"/>
  <c r="J71" i="5"/>
  <c r="O71" i="5"/>
  <c r="E71" i="5"/>
  <c r="O82" i="5"/>
  <c r="J82" i="5"/>
  <c r="E82" i="5"/>
  <c r="E96" i="5"/>
  <c r="O96" i="5"/>
  <c r="J96" i="5"/>
  <c r="O110" i="5"/>
  <c r="E110" i="5"/>
  <c r="J110" i="5"/>
  <c r="O90" i="5"/>
  <c r="E90" i="5"/>
  <c r="J90" i="5"/>
  <c r="E104" i="5"/>
  <c r="O104" i="5"/>
  <c r="J104" i="5"/>
  <c r="J109" i="5"/>
  <c r="E109" i="5"/>
  <c r="O109" i="5"/>
  <c r="J89" i="5"/>
  <c r="O89" i="5"/>
  <c r="E89" i="5"/>
  <c r="J117" i="5"/>
  <c r="O117" i="5"/>
  <c r="E117" i="5"/>
  <c r="O103" i="5"/>
  <c r="J103" i="5"/>
  <c r="E103" i="5"/>
  <c r="J83" i="5"/>
  <c r="O83" i="5"/>
  <c r="E83" i="5"/>
  <c r="J77" i="5"/>
  <c r="E77" i="5"/>
  <c r="O77" i="5"/>
  <c r="O70" i="5"/>
  <c r="J70" i="5"/>
  <c r="E70" i="5"/>
  <c r="O60" i="5"/>
  <c r="E60" i="5"/>
  <c r="J60" i="5"/>
  <c r="E84" i="5"/>
  <c r="O84" i="5"/>
  <c r="J84" i="5"/>
  <c r="O98" i="5"/>
  <c r="E98" i="5"/>
  <c r="J98" i="5"/>
  <c r="J76" i="5"/>
  <c r="E76" i="5"/>
  <c r="O76" i="5"/>
  <c r="E92" i="5"/>
  <c r="O92" i="5"/>
  <c r="J92" i="5"/>
  <c r="O112" i="5"/>
  <c r="J112" i="5"/>
  <c r="E112" i="5"/>
  <c r="J113" i="5"/>
  <c r="O113" i="5"/>
  <c r="E113" i="5"/>
  <c r="J107" i="5"/>
  <c r="O107" i="5"/>
  <c r="E107" i="5"/>
  <c r="J93" i="5"/>
  <c r="O93" i="5"/>
  <c r="E93" i="5"/>
  <c r="O72" i="5"/>
  <c r="E72" i="5"/>
  <c r="J72" i="5"/>
  <c r="E58" i="5"/>
  <c r="J58" i="5"/>
  <c r="O58" i="5"/>
  <c r="O94" i="5"/>
  <c r="J94" i="5"/>
  <c r="E94" i="5"/>
  <c r="O88" i="5"/>
  <c r="J88" i="5"/>
  <c r="E88" i="5"/>
  <c r="E116" i="5"/>
  <c r="O116" i="5"/>
  <c r="J116" i="5"/>
  <c r="J111" i="5"/>
  <c r="O111" i="5"/>
  <c r="E111" i="5"/>
  <c r="O91" i="5"/>
  <c r="J91" i="5"/>
  <c r="E91" i="5"/>
  <c r="J101" i="5"/>
  <c r="O101" i="5"/>
  <c r="E101" i="5"/>
  <c r="J87" i="5"/>
  <c r="O87" i="5"/>
  <c r="E87" i="5"/>
  <c r="O115" i="5"/>
  <c r="J115" i="5"/>
  <c r="E115" i="5"/>
  <c r="J95" i="5"/>
  <c r="O95" i="5"/>
  <c r="E95" i="5"/>
  <c r="J81" i="5"/>
  <c r="O81" i="5"/>
  <c r="E81" i="5"/>
  <c r="E74" i="5"/>
  <c r="O74" i="5"/>
  <c r="J74" i="5"/>
  <c r="J59" i="5"/>
  <c r="O59" i="5"/>
  <c r="E59" i="5"/>
  <c r="O86" i="5"/>
  <c r="E86" i="5"/>
  <c r="J86" i="5"/>
  <c r="O106" i="5"/>
  <c r="J106" i="5"/>
  <c r="E106" i="5"/>
  <c r="E80" i="5"/>
  <c r="O80" i="5"/>
  <c r="J80" i="5"/>
  <c r="O100" i="5"/>
  <c r="J100" i="5"/>
  <c r="E100" i="5"/>
  <c r="O114" i="5"/>
  <c r="E114" i="5"/>
  <c r="J114" i="5"/>
  <c r="T58" i="13" l="1"/>
  <c r="E12" i="14" s="1"/>
  <c r="G12" i="14" s="1"/>
  <c r="R55" i="13"/>
  <c r="V55" i="13" s="1"/>
  <c r="I11" i="14" s="1"/>
  <c r="T61" i="13"/>
  <c r="E13" i="14" s="1"/>
  <c r="G13" i="14" s="1"/>
  <c r="T46" i="13"/>
  <c r="E8" i="14" s="1"/>
  <c r="G8" i="14" s="1"/>
  <c r="R70" i="13"/>
  <c r="V70" i="13" s="1"/>
  <c r="I16" i="14" s="1"/>
  <c r="T70" i="13"/>
  <c r="E16" i="14" s="1"/>
  <c r="G16" i="14" s="1"/>
  <c r="R97" i="13"/>
  <c r="V97" i="13" s="1"/>
  <c r="I25" i="14" s="1"/>
  <c r="T97" i="13"/>
  <c r="E25" i="14" s="1"/>
  <c r="G25" i="14" s="1"/>
  <c r="T115" i="13"/>
  <c r="E31" i="14" s="1"/>
  <c r="G31" i="14" s="1"/>
  <c r="R115" i="13"/>
  <c r="V115" i="13" s="1"/>
  <c r="I31" i="14" s="1"/>
  <c r="R82" i="13"/>
  <c r="V82" i="13" s="1"/>
  <c r="I20" i="14" s="1"/>
  <c r="T82" i="13"/>
  <c r="E20" i="14" s="1"/>
  <c r="G20" i="14" s="1"/>
  <c r="B43" i="13"/>
  <c r="B44" i="13"/>
  <c r="T64" i="13"/>
  <c r="E14" i="14" s="1"/>
  <c r="G14" i="14" s="1"/>
  <c r="R64" i="13"/>
  <c r="V64" i="13" s="1"/>
  <c r="I14" i="14" s="1"/>
  <c r="T103" i="13"/>
  <c r="E27" i="14" s="1"/>
  <c r="G27" i="14" s="1"/>
  <c r="R103" i="13"/>
  <c r="V103" i="13" s="1"/>
  <c r="I27" i="14" s="1"/>
  <c r="T88" i="13"/>
  <c r="E22" i="14" s="1"/>
  <c r="G22" i="14" s="1"/>
  <c r="R88" i="13"/>
  <c r="V88" i="13" s="1"/>
  <c r="I22" i="14" s="1"/>
  <c r="T112" i="13"/>
  <c r="E30" i="14" s="1"/>
  <c r="G30" i="14" s="1"/>
  <c r="R112" i="13"/>
  <c r="V112" i="13" s="1"/>
  <c r="I30" i="14" s="1"/>
  <c r="T49" i="13"/>
  <c r="E9" i="14" s="1"/>
  <c r="G9" i="14" s="1"/>
  <c r="R49" i="13"/>
  <c r="V49" i="13" s="1"/>
  <c r="I9" i="14" s="1"/>
  <c r="R109" i="13"/>
  <c r="V109" i="13" s="1"/>
  <c r="I29" i="14" s="1"/>
  <c r="T109" i="13"/>
  <c r="E29" i="14" s="1"/>
  <c r="G29" i="14" s="1"/>
  <c r="T67" i="13"/>
  <c r="E15" i="14" s="1"/>
  <c r="G15" i="14" s="1"/>
  <c r="R67" i="13"/>
  <c r="V67" i="13" s="1"/>
  <c r="I15" i="14" s="1"/>
  <c r="T79" i="13"/>
  <c r="E19" i="14" s="1"/>
  <c r="G19" i="14" s="1"/>
  <c r="R79" i="13"/>
  <c r="V79" i="13" s="1"/>
  <c r="I19" i="14" s="1"/>
  <c r="B122" i="13"/>
  <c r="Z47" i="13"/>
  <c r="T76" i="13"/>
  <c r="E18" i="14" s="1"/>
  <c r="G18" i="14" s="1"/>
  <c r="R76" i="13"/>
  <c r="V76" i="13" s="1"/>
  <c r="I18" i="14" s="1"/>
  <c r="T100" i="13"/>
  <c r="E26" i="14" s="1"/>
  <c r="G26" i="14" s="1"/>
  <c r="R100" i="13"/>
  <c r="V100" i="13" s="1"/>
  <c r="I26" i="14" s="1"/>
  <c r="T91" i="13"/>
  <c r="E23" i="14" s="1"/>
  <c r="G23" i="14" s="1"/>
  <c r="R91" i="13"/>
  <c r="V91" i="13" s="1"/>
  <c r="I23" i="14" s="1"/>
  <c r="J44" i="13"/>
  <c r="N45" i="13" s="1"/>
  <c r="J43" i="13"/>
  <c r="Z49" i="13"/>
  <c r="Y47" i="13"/>
  <c r="B5" i="14" s="1"/>
  <c r="R94" i="13"/>
  <c r="V94" i="13" s="1"/>
  <c r="I24" i="14" s="1"/>
  <c r="T94" i="13"/>
  <c r="E24" i="14" s="1"/>
  <c r="G24" i="14" s="1"/>
  <c r="R85" i="13"/>
  <c r="V85" i="13" s="1"/>
  <c r="I21" i="14" s="1"/>
  <c r="T85" i="13"/>
  <c r="E21" i="14" s="1"/>
  <c r="G21" i="14" s="1"/>
  <c r="R106" i="13"/>
  <c r="V106" i="13" s="1"/>
  <c r="I28" i="14" s="1"/>
  <c r="T106" i="13"/>
  <c r="E28" i="14" s="1"/>
  <c r="G28" i="14" s="1"/>
  <c r="G30" i="5"/>
  <c r="G34" i="5"/>
  <c r="G32" i="5"/>
  <c r="G36" i="5"/>
  <c r="G31" i="5"/>
  <c r="G33" i="5"/>
  <c r="F115" i="5"/>
  <c r="H115" i="5" s="1"/>
  <c r="G115" i="5"/>
  <c r="U115" i="5" s="1"/>
  <c r="R31" i="6" s="1"/>
  <c r="F91" i="5"/>
  <c r="H91" i="5" s="1"/>
  <c r="G91" i="5"/>
  <c r="U91" i="5" s="1"/>
  <c r="R23" i="6" s="1"/>
  <c r="L88" i="5"/>
  <c r="K88" i="5"/>
  <c r="M88" i="5" s="1"/>
  <c r="G76" i="5"/>
  <c r="U76" i="5" s="1"/>
  <c r="R18" i="6" s="1"/>
  <c r="F76" i="5"/>
  <c r="H76" i="5" s="1"/>
  <c r="L106" i="5"/>
  <c r="K106" i="5"/>
  <c r="M106" i="5" s="1"/>
  <c r="P115" i="5"/>
  <c r="R115" i="5" s="1"/>
  <c r="Q115" i="5"/>
  <c r="P91" i="5"/>
  <c r="R91" i="5" s="1"/>
  <c r="Q91" i="5"/>
  <c r="G94" i="5"/>
  <c r="U94" i="5" s="1"/>
  <c r="R24" i="6" s="1"/>
  <c r="F94" i="5"/>
  <c r="H94" i="5" s="1"/>
  <c r="L58" i="5"/>
  <c r="K58" i="5"/>
  <c r="M58" i="5" s="1"/>
  <c r="L112" i="5"/>
  <c r="K112" i="5"/>
  <c r="M112" i="5" s="1"/>
  <c r="F103" i="5"/>
  <c r="H103" i="5" s="1"/>
  <c r="G103" i="5"/>
  <c r="U103" i="5" s="1"/>
  <c r="R27" i="6" s="1"/>
  <c r="Q82" i="5"/>
  <c r="P82" i="5"/>
  <c r="R82" i="5" s="1"/>
  <c r="K73" i="5"/>
  <c r="M73" i="5" s="1"/>
  <c r="L73" i="5"/>
  <c r="P79" i="5"/>
  <c r="R79" i="5" s="1"/>
  <c r="Q79" i="5"/>
  <c r="F97" i="5"/>
  <c r="H97" i="5" s="1"/>
  <c r="G97" i="5"/>
  <c r="U97" i="5" s="1"/>
  <c r="R25" i="6" s="1"/>
  <c r="K85" i="5"/>
  <c r="M85" i="5" s="1"/>
  <c r="L85" i="5"/>
  <c r="G100" i="5"/>
  <c r="U100" i="5" s="1"/>
  <c r="R26" i="6" s="1"/>
  <c r="F100" i="5"/>
  <c r="H100" i="5" s="1"/>
  <c r="Q106" i="5"/>
  <c r="P106" i="5"/>
  <c r="R106" i="5" s="1"/>
  <c r="G88" i="5"/>
  <c r="U88" i="5" s="1"/>
  <c r="R22" i="6" s="1"/>
  <c r="F88" i="5"/>
  <c r="H88" i="5" s="1"/>
  <c r="L94" i="5"/>
  <c r="K94" i="5"/>
  <c r="M94" i="5" s="1"/>
  <c r="G58" i="5"/>
  <c r="U58" i="5" s="1"/>
  <c r="R12" i="6" s="1"/>
  <c r="F58" i="5"/>
  <c r="H58" i="5" s="1"/>
  <c r="Q112" i="5"/>
  <c r="P112" i="5"/>
  <c r="R112" i="5" s="1"/>
  <c r="Q76" i="5"/>
  <c r="P76" i="5"/>
  <c r="R76" i="5" s="1"/>
  <c r="G70" i="5"/>
  <c r="U70" i="5" s="1"/>
  <c r="R16" i="6" s="1"/>
  <c r="F70" i="5"/>
  <c r="H70" i="5" s="1"/>
  <c r="K103" i="5"/>
  <c r="M103" i="5" s="1"/>
  <c r="L103" i="5"/>
  <c r="P109" i="5"/>
  <c r="R109" i="5" s="1"/>
  <c r="Q109" i="5"/>
  <c r="F79" i="5"/>
  <c r="H79" i="5" s="1"/>
  <c r="G79" i="5"/>
  <c r="U79" i="5" s="1"/>
  <c r="R19" i="6" s="1"/>
  <c r="K97" i="5"/>
  <c r="M97" i="5" s="1"/>
  <c r="L97" i="5"/>
  <c r="L100" i="5"/>
  <c r="K100" i="5"/>
  <c r="M100" i="5" s="1"/>
  <c r="Q94" i="5"/>
  <c r="P94" i="5"/>
  <c r="R94" i="5" s="1"/>
  <c r="L70" i="5"/>
  <c r="K70" i="5"/>
  <c r="M70" i="5" s="1"/>
  <c r="P103" i="5"/>
  <c r="R103" i="5" s="1"/>
  <c r="Q103" i="5"/>
  <c r="F109" i="5"/>
  <c r="H109" i="5" s="1"/>
  <c r="G109" i="5"/>
  <c r="U109" i="5" s="1"/>
  <c r="R29" i="6" s="1"/>
  <c r="G82" i="5"/>
  <c r="U82" i="5" s="1"/>
  <c r="R20" i="6" s="1"/>
  <c r="F82" i="5"/>
  <c r="H82" i="5" s="1"/>
  <c r="F73" i="5"/>
  <c r="H73" i="5" s="1"/>
  <c r="G73" i="5"/>
  <c r="U73" i="5" s="1"/>
  <c r="R17" i="6" s="1"/>
  <c r="L79" i="5"/>
  <c r="K79" i="5"/>
  <c r="M79" i="5" s="1"/>
  <c r="P85" i="5"/>
  <c r="R85" i="5" s="1"/>
  <c r="Q85" i="5"/>
  <c r="Q100" i="5"/>
  <c r="P100" i="5"/>
  <c r="R100" i="5" s="1"/>
  <c r="G106" i="5"/>
  <c r="U106" i="5" s="1"/>
  <c r="R28" i="6" s="1"/>
  <c r="F106" i="5"/>
  <c r="H106" i="5" s="1"/>
  <c r="K115" i="5"/>
  <c r="M115" i="5" s="1"/>
  <c r="L115" i="5"/>
  <c r="K91" i="5"/>
  <c r="M91" i="5" s="1"/>
  <c r="L91" i="5"/>
  <c r="Q88" i="5"/>
  <c r="P88" i="5"/>
  <c r="R88" i="5" s="1"/>
  <c r="Q58" i="5"/>
  <c r="P58" i="5"/>
  <c r="R58" i="5" s="1"/>
  <c r="G112" i="5"/>
  <c r="U112" i="5" s="1"/>
  <c r="R30" i="6" s="1"/>
  <c r="F112" i="5"/>
  <c r="H112" i="5" s="1"/>
  <c r="L76" i="5"/>
  <c r="K76" i="5"/>
  <c r="M76" i="5" s="1"/>
  <c r="Q70" i="5"/>
  <c r="P70" i="5"/>
  <c r="R70" i="5" s="1"/>
  <c r="K109" i="5"/>
  <c r="M109" i="5" s="1"/>
  <c r="L109" i="5"/>
  <c r="L82" i="5"/>
  <c r="K82" i="5"/>
  <c r="M82" i="5" s="1"/>
  <c r="P73" i="5"/>
  <c r="R73" i="5" s="1"/>
  <c r="Q73" i="5"/>
  <c r="P97" i="5"/>
  <c r="R97" i="5" s="1"/>
  <c r="Q97" i="5"/>
  <c r="F85" i="5"/>
  <c r="H85" i="5" s="1"/>
  <c r="G85" i="5"/>
  <c r="U85" i="5" s="1"/>
  <c r="R21" i="6" s="1"/>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117" i="4"/>
  <c r="C116" i="4"/>
  <c r="C115" i="4"/>
  <c r="C114" i="4"/>
  <c r="C113" i="4"/>
  <c r="C112" i="4"/>
  <c r="C111" i="4"/>
  <c r="C110" i="4"/>
  <c r="C109" i="4"/>
  <c r="C108" i="4"/>
  <c r="C107" i="4"/>
  <c r="C106" i="4"/>
  <c r="C105" i="4"/>
  <c r="C104" i="4"/>
  <c r="C103" i="4"/>
  <c r="C102" i="4"/>
  <c r="C101" i="4"/>
  <c r="C100" i="4"/>
  <c r="C99" i="4"/>
  <c r="C98" i="4"/>
  <c r="C97" i="4"/>
  <c r="C96" i="4"/>
  <c r="C95" i="4"/>
  <c r="C94" i="4"/>
  <c r="C93" i="4"/>
  <c r="C92" i="4"/>
  <c r="C91" i="4"/>
  <c r="C90" i="4"/>
  <c r="C89" i="4"/>
  <c r="C88" i="4"/>
  <c r="C87" i="4"/>
  <c r="C86" i="4"/>
  <c r="C85" i="4"/>
  <c r="C84" i="4"/>
  <c r="C83" i="4"/>
  <c r="C82" i="4"/>
  <c r="C81" i="4"/>
  <c r="C80" i="4"/>
  <c r="C7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C48" i="4"/>
  <c r="C47" i="4"/>
  <c r="C46" i="4"/>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60" i="11"/>
  <c r="C59" i="11"/>
  <c r="C58" i="11"/>
  <c r="C117" i="11"/>
  <c r="C116" i="11"/>
  <c r="C115" i="11"/>
  <c r="C114" i="11"/>
  <c r="C113" i="11"/>
  <c r="C112" i="11"/>
  <c r="C111" i="11"/>
  <c r="C110" i="11"/>
  <c r="C109" i="11"/>
  <c r="C108" i="11"/>
  <c r="C107" i="11"/>
  <c r="C106" i="11"/>
  <c r="C105" i="11"/>
  <c r="C104" i="11"/>
  <c r="C103" i="11"/>
  <c r="C102" i="11"/>
  <c r="C101" i="11"/>
  <c r="C100" i="11"/>
  <c r="C99" i="11"/>
  <c r="C98" i="11"/>
  <c r="C97" i="11"/>
  <c r="C96" i="11"/>
  <c r="C95" i="11"/>
  <c r="C94" i="11"/>
  <c r="C93" i="11"/>
  <c r="C92" i="11"/>
  <c r="C91" i="11"/>
  <c r="C90" i="11"/>
  <c r="C89" i="11"/>
  <c r="C88" i="11"/>
  <c r="C87" i="11"/>
  <c r="C86" i="11"/>
  <c r="C85" i="11"/>
  <c r="C84" i="11"/>
  <c r="C83" i="11"/>
  <c r="C82" i="11"/>
  <c r="C81" i="11"/>
  <c r="C80" i="11"/>
  <c r="C79" i="11"/>
  <c r="C78" i="11"/>
  <c r="C77" i="11"/>
  <c r="C76" i="11"/>
  <c r="C75" i="11"/>
  <c r="C74" i="11"/>
  <c r="C73" i="11"/>
  <c r="C72" i="11"/>
  <c r="C71" i="11"/>
  <c r="C70" i="11"/>
  <c r="C69" i="11"/>
  <c r="C68" i="11"/>
  <c r="C67" i="11"/>
  <c r="C66" i="11"/>
  <c r="C65" i="11"/>
  <c r="C64" i="11"/>
  <c r="C63" i="11"/>
  <c r="C62" i="11"/>
  <c r="C61" i="11"/>
  <c r="C57" i="11"/>
  <c r="C56" i="11"/>
  <c r="C55" i="11"/>
  <c r="C54" i="11"/>
  <c r="C53" i="11"/>
  <c r="C52" i="11"/>
  <c r="C51" i="11"/>
  <c r="C50" i="11"/>
  <c r="C49" i="11"/>
  <c r="C48" i="11"/>
  <c r="C47" i="11"/>
  <c r="C46" i="11"/>
  <c r="T106" i="5" l="1"/>
  <c r="O28" i="6" s="1"/>
  <c r="V106" i="5"/>
  <c r="T28" i="6" s="1"/>
  <c r="T94" i="5"/>
  <c r="O24" i="6" s="1"/>
  <c r="V94" i="5"/>
  <c r="T24" i="6" s="1"/>
  <c r="T76" i="5"/>
  <c r="O18" i="6" s="1"/>
  <c r="V76" i="5"/>
  <c r="T18" i="6" s="1"/>
  <c r="T112" i="5"/>
  <c r="O30" i="6" s="1"/>
  <c r="V112" i="5"/>
  <c r="T30" i="6" s="1"/>
  <c r="V73" i="5"/>
  <c r="T17" i="6" s="1"/>
  <c r="T73" i="5"/>
  <c r="O17" i="6" s="1"/>
  <c r="V109" i="5"/>
  <c r="T29" i="6" s="1"/>
  <c r="T109" i="5"/>
  <c r="O29" i="6" s="1"/>
  <c r="V97" i="5"/>
  <c r="T25" i="6" s="1"/>
  <c r="T97" i="5"/>
  <c r="O25" i="6" s="1"/>
  <c r="V91" i="5"/>
  <c r="T23" i="6" s="1"/>
  <c r="T91" i="5"/>
  <c r="O23" i="6" s="1"/>
  <c r="V115" i="5"/>
  <c r="T31" i="6" s="1"/>
  <c r="T115" i="5"/>
  <c r="O31" i="6" s="1"/>
  <c r="V85" i="5"/>
  <c r="T21" i="6" s="1"/>
  <c r="T85" i="5"/>
  <c r="O21" i="6" s="1"/>
  <c r="T82" i="5"/>
  <c r="O20" i="6" s="1"/>
  <c r="V82" i="5"/>
  <c r="T20" i="6" s="1"/>
  <c r="T70" i="5"/>
  <c r="O16" i="6" s="1"/>
  <c r="V70" i="5"/>
  <c r="T16" i="6" s="1"/>
  <c r="T58" i="5"/>
  <c r="O12" i="6" s="1"/>
  <c r="V58" i="5"/>
  <c r="T12" i="6" s="1"/>
  <c r="T88" i="5"/>
  <c r="O22" i="6" s="1"/>
  <c r="V88" i="5"/>
  <c r="T22" i="6" s="1"/>
  <c r="T100" i="5"/>
  <c r="O26" i="6" s="1"/>
  <c r="V100" i="5"/>
  <c r="T26" i="6" s="1"/>
  <c r="V79" i="5"/>
  <c r="T19" i="6" s="1"/>
  <c r="T79" i="5"/>
  <c r="O19" i="6" s="1"/>
  <c r="V103" i="5"/>
  <c r="T27" i="6" s="1"/>
  <c r="T103" i="5"/>
  <c r="O27" i="6" s="1"/>
  <c r="D31" i="3"/>
  <c r="D30" i="3"/>
  <c r="D29" i="3"/>
  <c r="D28" i="3"/>
  <c r="D27" i="3"/>
  <c r="D26" i="3"/>
  <c r="D25" i="3"/>
  <c r="D24" i="3"/>
  <c r="D23" i="3"/>
  <c r="D22" i="3"/>
  <c r="D21" i="3"/>
  <c r="D20" i="3"/>
  <c r="D19" i="3"/>
  <c r="D18" i="3"/>
  <c r="D17" i="3"/>
  <c r="D16" i="3"/>
  <c r="D15" i="3"/>
  <c r="D14" i="3"/>
  <c r="D13" i="3"/>
  <c r="D12" i="3"/>
  <c r="D11" i="3"/>
  <c r="D10" i="3"/>
  <c r="D9" i="3"/>
  <c r="D8" i="3"/>
  <c r="D8" i="9" l="1"/>
  <c r="N8" i="9"/>
  <c r="N31" i="9"/>
  <c r="N30" i="9"/>
  <c r="N29" i="9"/>
  <c r="N28" i="9"/>
  <c r="N27" i="9"/>
  <c r="N26" i="9"/>
  <c r="N25" i="9"/>
  <c r="N24" i="9"/>
  <c r="N23" i="9"/>
  <c r="N22" i="9"/>
  <c r="N21" i="9"/>
  <c r="N20" i="9"/>
  <c r="N19" i="9"/>
  <c r="N18" i="9"/>
  <c r="N17" i="9"/>
  <c r="N16" i="9"/>
  <c r="N15" i="9"/>
  <c r="N14" i="9"/>
  <c r="N13" i="9"/>
  <c r="N12" i="9"/>
  <c r="N11" i="9"/>
  <c r="N10" i="9"/>
  <c r="N9" i="9"/>
  <c r="D31" i="9"/>
  <c r="D30" i="9"/>
  <c r="D29" i="9"/>
  <c r="D28" i="9"/>
  <c r="D27" i="9"/>
  <c r="D26" i="9"/>
  <c r="D25" i="9"/>
  <c r="D24" i="9"/>
  <c r="D23" i="9"/>
  <c r="D22" i="9"/>
  <c r="D21" i="9"/>
  <c r="D20" i="9"/>
  <c r="D19" i="9"/>
  <c r="D18" i="9"/>
  <c r="D17" i="9"/>
  <c r="D16" i="9"/>
  <c r="D15" i="9"/>
  <c r="D14" i="9"/>
  <c r="D13" i="9"/>
  <c r="D12" i="9"/>
  <c r="D11" i="9"/>
  <c r="D10" i="9"/>
  <c r="D9" i="9"/>
  <c r="F30" i="10" a="1"/>
  <c r="F36" i="10" s="1"/>
  <c r="F30" i="11" a="1"/>
  <c r="F35" i="11" s="1"/>
  <c r="N8" i="6"/>
  <c r="N31" i="6"/>
  <c r="N30" i="6"/>
  <c r="N29" i="6"/>
  <c r="N28" i="6"/>
  <c r="N27" i="6"/>
  <c r="N26" i="6"/>
  <c r="N25" i="6"/>
  <c r="N24" i="6"/>
  <c r="N23" i="6"/>
  <c r="N22" i="6"/>
  <c r="N21" i="6"/>
  <c r="N20" i="6"/>
  <c r="N19" i="6"/>
  <c r="N18" i="6"/>
  <c r="N17" i="6"/>
  <c r="N16" i="6"/>
  <c r="D31" i="6"/>
  <c r="D30" i="6"/>
  <c r="D29" i="6"/>
  <c r="D28" i="6"/>
  <c r="D27" i="6"/>
  <c r="D26" i="6"/>
  <c r="D25" i="6"/>
  <c r="D24" i="6"/>
  <c r="D23" i="6"/>
  <c r="D22" i="6"/>
  <c r="D21" i="6"/>
  <c r="D20" i="6"/>
  <c r="D19" i="6"/>
  <c r="D18" i="6"/>
  <c r="D17" i="6"/>
  <c r="D16" i="6"/>
  <c r="N15" i="6"/>
  <c r="N14" i="6"/>
  <c r="N13" i="6"/>
  <c r="N12" i="6"/>
  <c r="N11" i="6"/>
  <c r="N10" i="6"/>
  <c r="N9" i="6"/>
  <c r="D15" i="6"/>
  <c r="D14" i="6"/>
  <c r="D13" i="6"/>
  <c r="D12" i="6"/>
  <c r="D11" i="6"/>
  <c r="D10" i="6"/>
  <c r="D9" i="6"/>
  <c r="D8" i="6"/>
  <c r="F30" i="4" a="1"/>
  <c r="F36" i="4" s="1"/>
  <c r="F30" i="2" a="1"/>
  <c r="F31" i="2" s="1"/>
  <c r="F33" i="10" l="1"/>
  <c r="F30" i="10"/>
  <c r="F34" i="10"/>
  <c r="F31" i="10"/>
  <c r="F35" i="10"/>
  <c r="F32" i="10"/>
  <c r="F32" i="11"/>
  <c r="F36" i="11"/>
  <c r="F33" i="11"/>
  <c r="F30" i="11"/>
  <c r="F34" i="11"/>
  <c r="F31" i="11"/>
  <c r="F33" i="4"/>
  <c r="F30" i="4"/>
  <c r="F34" i="4"/>
  <c r="F31" i="4"/>
  <c r="F35" i="4"/>
  <c r="F32" i="4"/>
  <c r="F34" i="2"/>
  <c r="F33" i="2"/>
  <c r="F32" i="2"/>
  <c r="F36" i="2"/>
  <c r="F30" i="2"/>
  <c r="F35" i="2"/>
  <c r="D36" i="11" l="1"/>
  <c r="D35" i="11"/>
  <c r="D34" i="11"/>
  <c r="D33" i="11"/>
  <c r="D32" i="11"/>
  <c r="D31" i="11"/>
  <c r="D30" i="11"/>
  <c r="C26" i="11"/>
  <c r="D36" i="10"/>
  <c r="D35" i="10"/>
  <c r="D34" i="10"/>
  <c r="D33" i="10"/>
  <c r="D32" i="10"/>
  <c r="D31" i="10"/>
  <c r="D30" i="10"/>
  <c r="C26" i="10"/>
  <c r="D49" i="10" l="1"/>
  <c r="D57" i="10"/>
  <c r="D65" i="10"/>
  <c r="D73" i="10"/>
  <c r="D81" i="10"/>
  <c r="D89" i="10"/>
  <c r="D97" i="10"/>
  <c r="D105" i="10"/>
  <c r="D113" i="10"/>
  <c r="D51" i="10"/>
  <c r="D59" i="10"/>
  <c r="D67" i="10"/>
  <c r="D75" i="10"/>
  <c r="D83" i="10"/>
  <c r="D91" i="10"/>
  <c r="D99" i="10"/>
  <c r="D107" i="10"/>
  <c r="D115" i="10"/>
  <c r="D53" i="10"/>
  <c r="D61" i="10"/>
  <c r="D69" i="10"/>
  <c r="D77" i="10"/>
  <c r="D85" i="10"/>
  <c r="D93" i="10"/>
  <c r="D101" i="10"/>
  <c r="D109" i="10"/>
  <c r="D117" i="10"/>
  <c r="D63" i="10"/>
  <c r="D95" i="10"/>
  <c r="D47" i="10"/>
  <c r="D79" i="10"/>
  <c r="D111" i="10"/>
  <c r="D55" i="10"/>
  <c r="D87" i="10"/>
  <c r="D71" i="10"/>
  <c r="D103" i="10"/>
  <c r="D66" i="10"/>
  <c r="D82" i="10"/>
  <c r="D98" i="10"/>
  <c r="D114" i="10"/>
  <c r="D52" i="10"/>
  <c r="D68" i="10"/>
  <c r="D84" i="10"/>
  <c r="D100" i="10"/>
  <c r="D116" i="10"/>
  <c r="D70" i="10"/>
  <c r="D86" i="10"/>
  <c r="D102" i="10"/>
  <c r="D50" i="10"/>
  <c r="D56" i="10"/>
  <c r="D72" i="10"/>
  <c r="D88" i="10"/>
  <c r="D104" i="10"/>
  <c r="D54" i="10"/>
  <c r="D74" i="10"/>
  <c r="D90" i="10"/>
  <c r="D106" i="10"/>
  <c r="D62" i="10"/>
  <c r="D60" i="10"/>
  <c r="D76" i="10"/>
  <c r="D92" i="10"/>
  <c r="D108" i="10"/>
  <c r="D58" i="10"/>
  <c r="D78" i="10"/>
  <c r="D94" i="10"/>
  <c r="D110" i="10"/>
  <c r="D48" i="10"/>
  <c r="D64" i="10"/>
  <c r="D80" i="10"/>
  <c r="D96" i="10"/>
  <c r="D112" i="10"/>
  <c r="D54" i="11"/>
  <c r="D62" i="11"/>
  <c r="D74" i="11"/>
  <c r="D82" i="11"/>
  <c r="D90" i="11"/>
  <c r="D98" i="11"/>
  <c r="D106" i="11"/>
  <c r="D114" i="11"/>
  <c r="D51" i="11"/>
  <c r="D50" i="11"/>
  <c r="D58" i="11"/>
  <c r="D66" i="11"/>
  <c r="D70" i="11"/>
  <c r="D78" i="11"/>
  <c r="D86" i="11"/>
  <c r="D94" i="11"/>
  <c r="D102" i="11"/>
  <c r="D110" i="11"/>
  <c r="D47" i="11"/>
  <c r="D55" i="11"/>
  <c r="D49" i="11"/>
  <c r="D76" i="11"/>
  <c r="D100" i="11"/>
  <c r="D65" i="11"/>
  <c r="D81" i="11"/>
  <c r="D97" i="11"/>
  <c r="D113" i="11"/>
  <c r="D56" i="11"/>
  <c r="D75" i="11"/>
  <c r="D91" i="11"/>
  <c r="D107" i="11"/>
  <c r="D53" i="11"/>
  <c r="D104" i="11"/>
  <c r="D52" i="11"/>
  <c r="D103" i="11"/>
  <c r="D88" i="11"/>
  <c r="D57" i="11"/>
  <c r="D84" i="11"/>
  <c r="D108" i="11"/>
  <c r="D69" i="11"/>
  <c r="D85" i="11"/>
  <c r="D101" i="11"/>
  <c r="D117" i="11"/>
  <c r="D63" i="11"/>
  <c r="D79" i="11"/>
  <c r="D95" i="11"/>
  <c r="D111" i="11"/>
  <c r="D68" i="11"/>
  <c r="D116" i="11"/>
  <c r="D64" i="11"/>
  <c r="D92" i="11"/>
  <c r="D112" i="11"/>
  <c r="D73" i="11"/>
  <c r="D89" i="11"/>
  <c r="D105" i="11"/>
  <c r="D48" i="11"/>
  <c r="D67" i="11"/>
  <c r="D83" i="11"/>
  <c r="D99" i="11"/>
  <c r="D115" i="11"/>
  <c r="D80" i="11"/>
  <c r="D60" i="11"/>
  <c r="D72" i="11"/>
  <c r="D96" i="11"/>
  <c r="D61" i="11"/>
  <c r="D77" i="11"/>
  <c r="D93" i="11"/>
  <c r="D109" i="11"/>
  <c r="D71" i="11"/>
  <c r="D87" i="11"/>
  <c r="D59" i="11"/>
  <c r="H30" i="10" a="1"/>
  <c r="H30" i="11" a="1"/>
  <c r="C36" i="10"/>
  <c r="D46" i="10"/>
  <c r="E46" i="10" s="1"/>
  <c r="C31" i="11"/>
  <c r="D46" i="11"/>
  <c r="C33" i="10"/>
  <c r="C35" i="10"/>
  <c r="C31" i="10"/>
  <c r="C36" i="11"/>
  <c r="C34" i="11"/>
  <c r="C32" i="11"/>
  <c r="C30" i="11"/>
  <c r="C35" i="11"/>
  <c r="C33" i="11"/>
  <c r="C30" i="10"/>
  <c r="C32" i="10"/>
  <c r="C34" i="10"/>
  <c r="O80" i="10" l="1"/>
  <c r="J80" i="10"/>
  <c r="E80" i="10"/>
  <c r="J94" i="10"/>
  <c r="E94" i="10"/>
  <c r="O94" i="10"/>
  <c r="O92" i="10"/>
  <c r="J92" i="10"/>
  <c r="E92" i="10"/>
  <c r="O106" i="10"/>
  <c r="J106" i="10"/>
  <c r="E106" i="10"/>
  <c r="O104" i="10"/>
  <c r="J104" i="10"/>
  <c r="E104" i="10"/>
  <c r="O50" i="10"/>
  <c r="J50" i="10"/>
  <c r="E50" i="10"/>
  <c r="O116" i="10"/>
  <c r="J116" i="10"/>
  <c r="E116" i="10"/>
  <c r="O52" i="10"/>
  <c r="J52" i="10"/>
  <c r="E52" i="10"/>
  <c r="E66" i="10"/>
  <c r="O66" i="10"/>
  <c r="J66" i="10"/>
  <c r="O55" i="10"/>
  <c r="J55" i="10"/>
  <c r="E55" i="10"/>
  <c r="O95" i="10"/>
  <c r="E95" i="10"/>
  <c r="J95" i="10"/>
  <c r="O101" i="10"/>
  <c r="J101" i="10"/>
  <c r="E101" i="10"/>
  <c r="O69" i="10"/>
  <c r="J69" i="10"/>
  <c r="E69" i="10"/>
  <c r="O107" i="10"/>
  <c r="E107" i="10"/>
  <c r="J107" i="10"/>
  <c r="O75" i="10"/>
  <c r="E75" i="10"/>
  <c r="J75" i="10"/>
  <c r="O113" i="10"/>
  <c r="J113" i="10"/>
  <c r="E113" i="10"/>
  <c r="O81" i="10"/>
  <c r="J81" i="10"/>
  <c r="E81" i="10"/>
  <c r="O49" i="10"/>
  <c r="J49" i="10"/>
  <c r="E49" i="10"/>
  <c r="O64" i="10"/>
  <c r="J64" i="10"/>
  <c r="E64" i="10"/>
  <c r="J78" i="10"/>
  <c r="O78" i="10"/>
  <c r="E78" i="10"/>
  <c r="O76" i="10"/>
  <c r="J76" i="10"/>
  <c r="E76" i="10"/>
  <c r="E90" i="10"/>
  <c r="O90" i="10"/>
  <c r="J90" i="10"/>
  <c r="O88" i="10"/>
  <c r="J88" i="10"/>
  <c r="E88" i="10"/>
  <c r="O102" i="10"/>
  <c r="J102" i="10"/>
  <c r="E102" i="10"/>
  <c r="O100" i="10"/>
  <c r="J100" i="10"/>
  <c r="E100" i="10"/>
  <c r="E114" i="10"/>
  <c r="O114" i="10"/>
  <c r="J114" i="10"/>
  <c r="E103" i="10"/>
  <c r="J103" i="10"/>
  <c r="O103" i="10"/>
  <c r="O111" i="10"/>
  <c r="E111" i="10"/>
  <c r="J111" i="10"/>
  <c r="O63" i="10"/>
  <c r="E63" i="10"/>
  <c r="J63" i="10"/>
  <c r="O93" i="10"/>
  <c r="J93" i="10"/>
  <c r="E93" i="10"/>
  <c r="O61" i="10"/>
  <c r="J61" i="10"/>
  <c r="E61" i="10"/>
  <c r="J99" i="10"/>
  <c r="O99" i="10"/>
  <c r="E99" i="10"/>
  <c r="J67" i="10"/>
  <c r="O67" i="10"/>
  <c r="E67" i="10"/>
  <c r="O105" i="10"/>
  <c r="J105" i="10"/>
  <c r="E105" i="10"/>
  <c r="O73" i="10"/>
  <c r="J73" i="10"/>
  <c r="E73" i="10"/>
  <c r="O112" i="10"/>
  <c r="J112" i="10"/>
  <c r="E112" i="10"/>
  <c r="O48" i="10"/>
  <c r="J48" i="10"/>
  <c r="E48" i="10"/>
  <c r="E58" i="10"/>
  <c r="O58" i="10"/>
  <c r="J58" i="10"/>
  <c r="O60" i="10"/>
  <c r="J60" i="10"/>
  <c r="E60" i="10"/>
  <c r="E74" i="10"/>
  <c r="O74" i="10"/>
  <c r="J74" i="10"/>
  <c r="O72" i="10"/>
  <c r="J72" i="10"/>
  <c r="E72" i="10"/>
  <c r="J86" i="10"/>
  <c r="O86" i="10"/>
  <c r="E86" i="10"/>
  <c r="O84" i="10"/>
  <c r="J84" i="10"/>
  <c r="E84" i="10"/>
  <c r="O98" i="10"/>
  <c r="J98" i="10"/>
  <c r="E98" i="10"/>
  <c r="J71" i="10"/>
  <c r="O71" i="10"/>
  <c r="E71" i="10"/>
  <c r="O79" i="10"/>
  <c r="E79" i="10"/>
  <c r="J79" i="10"/>
  <c r="O117" i="10"/>
  <c r="J117" i="10"/>
  <c r="E117" i="10"/>
  <c r="O85" i="10"/>
  <c r="J85" i="10"/>
  <c r="E85" i="10"/>
  <c r="O53" i="10"/>
  <c r="J53" i="10"/>
  <c r="E53" i="10"/>
  <c r="O91" i="10"/>
  <c r="E91" i="10"/>
  <c r="J91" i="10"/>
  <c r="O59" i="10"/>
  <c r="E59" i="10"/>
  <c r="J59" i="10"/>
  <c r="O97" i="10"/>
  <c r="J97" i="10"/>
  <c r="E97" i="10"/>
  <c r="O65" i="10"/>
  <c r="J65" i="10"/>
  <c r="E65" i="10"/>
  <c r="O46" i="10"/>
  <c r="J46" i="10"/>
  <c r="O96" i="10"/>
  <c r="J96" i="10"/>
  <c r="E96" i="10"/>
  <c r="O110" i="10"/>
  <c r="J110" i="10"/>
  <c r="E110" i="10"/>
  <c r="O108" i="10"/>
  <c r="J108" i="10"/>
  <c r="E108" i="10"/>
  <c r="J62" i="10"/>
  <c r="O62" i="10"/>
  <c r="E62" i="10"/>
  <c r="J54" i="10"/>
  <c r="E54" i="10"/>
  <c r="O54" i="10"/>
  <c r="O56" i="10"/>
  <c r="J56" i="10"/>
  <c r="E56" i="10"/>
  <c r="J70" i="10"/>
  <c r="O70" i="10"/>
  <c r="E70" i="10"/>
  <c r="O68" i="10"/>
  <c r="J68" i="10"/>
  <c r="E68" i="10"/>
  <c r="O82" i="10"/>
  <c r="E82" i="10"/>
  <c r="J82" i="10"/>
  <c r="J87" i="10"/>
  <c r="O87" i="10"/>
  <c r="E87" i="10"/>
  <c r="O47" i="10"/>
  <c r="E47" i="10"/>
  <c r="J47" i="10"/>
  <c r="O109" i="10"/>
  <c r="J109" i="10"/>
  <c r="E109" i="10"/>
  <c r="O77" i="10"/>
  <c r="J77" i="10"/>
  <c r="E77" i="10"/>
  <c r="J115" i="10"/>
  <c r="O115" i="10"/>
  <c r="E115" i="10"/>
  <c r="J83" i="10"/>
  <c r="O83" i="10"/>
  <c r="E83" i="10"/>
  <c r="J51" i="10"/>
  <c r="E51" i="10"/>
  <c r="O51" i="10"/>
  <c r="O89" i="10"/>
  <c r="J89" i="10"/>
  <c r="E89" i="10"/>
  <c r="O57" i="10"/>
  <c r="J57" i="10"/>
  <c r="E57" i="10"/>
  <c r="J87" i="11"/>
  <c r="O87" i="11"/>
  <c r="E87" i="11"/>
  <c r="O77" i="11"/>
  <c r="J77" i="11"/>
  <c r="E77" i="11"/>
  <c r="O60" i="11"/>
  <c r="J60" i="11"/>
  <c r="E60" i="11"/>
  <c r="O89" i="11"/>
  <c r="J89" i="11"/>
  <c r="E89" i="11"/>
  <c r="O95" i="11"/>
  <c r="E95" i="11"/>
  <c r="J95" i="11"/>
  <c r="O84" i="11"/>
  <c r="J84" i="11"/>
  <c r="E84" i="11"/>
  <c r="J91" i="11"/>
  <c r="O91" i="11"/>
  <c r="E91" i="11"/>
  <c r="O76" i="11"/>
  <c r="J76" i="11"/>
  <c r="E76" i="11"/>
  <c r="E110" i="11"/>
  <c r="O110" i="11"/>
  <c r="J110" i="11"/>
  <c r="J71" i="11"/>
  <c r="E71" i="11"/>
  <c r="O71" i="11"/>
  <c r="O80" i="11"/>
  <c r="J80" i="11"/>
  <c r="E80" i="11"/>
  <c r="O73" i="11"/>
  <c r="J73" i="11"/>
  <c r="E73" i="11"/>
  <c r="O116" i="11"/>
  <c r="J116" i="11"/>
  <c r="E116" i="11"/>
  <c r="O79" i="11"/>
  <c r="E79" i="11"/>
  <c r="J79" i="11"/>
  <c r="O85" i="11"/>
  <c r="J85" i="11"/>
  <c r="E85" i="11"/>
  <c r="O104" i="11"/>
  <c r="J104" i="11"/>
  <c r="E104" i="11"/>
  <c r="O75" i="11"/>
  <c r="J75" i="11"/>
  <c r="E75" i="11"/>
  <c r="O81" i="11"/>
  <c r="J81" i="11"/>
  <c r="E81" i="11"/>
  <c r="E102" i="11"/>
  <c r="O102" i="11"/>
  <c r="J102" i="11"/>
  <c r="J70" i="11"/>
  <c r="O70" i="11"/>
  <c r="E70" i="11"/>
  <c r="O90" i="11"/>
  <c r="E90" i="11"/>
  <c r="J90" i="11"/>
  <c r="O109" i="11"/>
  <c r="J109" i="11"/>
  <c r="E109" i="11"/>
  <c r="O96" i="11"/>
  <c r="J96" i="11"/>
  <c r="E96" i="11"/>
  <c r="O115" i="11"/>
  <c r="E115" i="11"/>
  <c r="J115" i="11"/>
  <c r="O112" i="11"/>
  <c r="J112" i="11"/>
  <c r="E112" i="11"/>
  <c r="O88" i="11"/>
  <c r="J88" i="11"/>
  <c r="E88" i="11"/>
  <c r="J94" i="11"/>
  <c r="O94" i="11"/>
  <c r="E94" i="11"/>
  <c r="O114" i="11"/>
  <c r="J114" i="11"/>
  <c r="E114" i="11"/>
  <c r="O82" i="11"/>
  <c r="E82" i="11"/>
  <c r="J82" i="11"/>
  <c r="O59" i="11"/>
  <c r="J59" i="11"/>
  <c r="E59" i="11"/>
  <c r="O93" i="11"/>
  <c r="J93" i="11"/>
  <c r="E93" i="11"/>
  <c r="O72" i="11"/>
  <c r="J72" i="11"/>
  <c r="E72" i="11"/>
  <c r="O99" i="11"/>
  <c r="E99" i="11"/>
  <c r="J99" i="11"/>
  <c r="O105" i="11"/>
  <c r="J105" i="11"/>
  <c r="E105" i="11"/>
  <c r="O92" i="11"/>
  <c r="J92" i="11"/>
  <c r="E92" i="11"/>
  <c r="O111" i="11"/>
  <c r="E111" i="11"/>
  <c r="J111" i="11"/>
  <c r="O117" i="11"/>
  <c r="J117" i="11"/>
  <c r="E117" i="11"/>
  <c r="O108" i="11"/>
  <c r="J108" i="11"/>
  <c r="E108" i="11"/>
  <c r="J103" i="11"/>
  <c r="O103" i="11"/>
  <c r="E103" i="11"/>
  <c r="J107" i="11"/>
  <c r="O107" i="11"/>
  <c r="E107" i="11"/>
  <c r="O113" i="11"/>
  <c r="J113" i="11"/>
  <c r="E113" i="11"/>
  <c r="O100" i="11"/>
  <c r="J100" i="11"/>
  <c r="E100" i="11"/>
  <c r="J86" i="11"/>
  <c r="O86" i="11"/>
  <c r="E86" i="11"/>
  <c r="J58" i="11"/>
  <c r="E58" i="11"/>
  <c r="O58" i="11"/>
  <c r="O106" i="11"/>
  <c r="J106" i="11"/>
  <c r="E106" i="11"/>
  <c r="E74" i="11"/>
  <c r="O74" i="11"/>
  <c r="J74" i="11"/>
  <c r="O83" i="11"/>
  <c r="E83" i="11"/>
  <c r="J83" i="11"/>
  <c r="O101" i="11"/>
  <c r="J101" i="11"/>
  <c r="E101" i="11"/>
  <c r="O97" i="11"/>
  <c r="J97" i="11"/>
  <c r="E97" i="11"/>
  <c r="J78" i="11"/>
  <c r="O78" i="11"/>
  <c r="E78" i="11"/>
  <c r="O98" i="11"/>
  <c r="J98" i="11"/>
  <c r="E98" i="11"/>
  <c r="J38" i="10" a="1"/>
  <c r="B38" i="10" a="1"/>
  <c r="G30" i="11" a="1"/>
  <c r="G35" i="11" s="1"/>
  <c r="G30" i="10" a="1"/>
  <c r="H36" i="10"/>
  <c r="H31" i="10"/>
  <c r="H33" i="10"/>
  <c r="H30" i="10"/>
  <c r="H34" i="10"/>
  <c r="H35" i="10"/>
  <c r="H32" i="10"/>
  <c r="H35" i="11"/>
  <c r="H32" i="11"/>
  <c r="H33" i="11"/>
  <c r="H36" i="11"/>
  <c r="H30" i="11"/>
  <c r="H31" i="11"/>
  <c r="H34" i="11"/>
  <c r="D30" i="4"/>
  <c r="C26" i="4"/>
  <c r="C26" i="2"/>
  <c r="D36" i="2"/>
  <c r="D35" i="2"/>
  <c r="D34" i="2"/>
  <c r="D33" i="2"/>
  <c r="D32" i="2"/>
  <c r="D31" i="2"/>
  <c r="D30" i="2"/>
  <c r="D48" i="2" l="1"/>
  <c r="D56" i="2"/>
  <c r="D64" i="2"/>
  <c r="D72" i="2"/>
  <c r="D80" i="2"/>
  <c r="D88" i="2"/>
  <c r="D96" i="2"/>
  <c r="D104" i="2"/>
  <c r="D112" i="2"/>
  <c r="D77" i="2"/>
  <c r="D109" i="2"/>
  <c r="D49" i="2"/>
  <c r="D57" i="2"/>
  <c r="D65" i="2"/>
  <c r="D73" i="2"/>
  <c r="D81" i="2"/>
  <c r="D89" i="2"/>
  <c r="D97" i="2"/>
  <c r="D105" i="2"/>
  <c r="D113" i="2"/>
  <c r="D52" i="2"/>
  <c r="D60" i="2"/>
  <c r="D68" i="2"/>
  <c r="D76" i="2"/>
  <c r="D84" i="2"/>
  <c r="D92" i="2"/>
  <c r="D100" i="2"/>
  <c r="D108" i="2"/>
  <c r="D116" i="2"/>
  <c r="D53" i="2"/>
  <c r="D61" i="2"/>
  <c r="D69" i="2"/>
  <c r="D85" i="2"/>
  <c r="D93" i="2"/>
  <c r="D101" i="2"/>
  <c r="D117" i="2"/>
  <c r="D54" i="2"/>
  <c r="D86" i="2"/>
  <c r="D55" i="2"/>
  <c r="D83" i="2"/>
  <c r="D107" i="2"/>
  <c r="D58" i="2"/>
  <c r="D90" i="2"/>
  <c r="D47" i="2"/>
  <c r="D75" i="2"/>
  <c r="D62" i="2"/>
  <c r="D98" i="2"/>
  <c r="D59" i="2"/>
  <c r="D91" i="2"/>
  <c r="D111" i="2"/>
  <c r="D66" i="2"/>
  <c r="D94" i="2"/>
  <c r="D51" i="2"/>
  <c r="D87" i="2"/>
  <c r="D70" i="2"/>
  <c r="D106" i="2"/>
  <c r="D71" i="2"/>
  <c r="D95" i="2"/>
  <c r="D115" i="2"/>
  <c r="D74" i="2"/>
  <c r="D102" i="2"/>
  <c r="D63" i="2"/>
  <c r="D103" i="2"/>
  <c r="D78" i="2"/>
  <c r="D110" i="2"/>
  <c r="D79" i="2"/>
  <c r="D99" i="2"/>
  <c r="D50" i="2"/>
  <c r="D82" i="2"/>
  <c r="D114" i="2"/>
  <c r="D67" i="2"/>
  <c r="D115" i="4"/>
  <c r="D57" i="4"/>
  <c r="D73" i="4"/>
  <c r="D89" i="4"/>
  <c r="D105" i="4"/>
  <c r="D61" i="4"/>
  <c r="D77" i="4"/>
  <c r="D93" i="4"/>
  <c r="D109" i="4"/>
  <c r="D49" i="4"/>
  <c r="D65" i="4"/>
  <c r="D81" i="4"/>
  <c r="D97" i="4"/>
  <c r="D113" i="4"/>
  <c r="D53" i="4"/>
  <c r="D69" i="4"/>
  <c r="D85" i="4"/>
  <c r="D101" i="4"/>
  <c r="D117" i="4"/>
  <c r="D46" i="4"/>
  <c r="D74" i="4"/>
  <c r="D90" i="4"/>
  <c r="D106" i="4"/>
  <c r="D51" i="4"/>
  <c r="D67" i="4"/>
  <c r="D83" i="4"/>
  <c r="D99" i="4"/>
  <c r="D50" i="4"/>
  <c r="D52" i="4"/>
  <c r="D68" i="4"/>
  <c r="D84" i="4"/>
  <c r="D100" i="4"/>
  <c r="D116" i="4"/>
  <c r="D54" i="4"/>
  <c r="D78" i="4"/>
  <c r="D94" i="4"/>
  <c r="D110" i="4"/>
  <c r="D55" i="4"/>
  <c r="D71" i="4"/>
  <c r="D87" i="4"/>
  <c r="D103" i="4"/>
  <c r="D58" i="4"/>
  <c r="D56" i="4"/>
  <c r="D72" i="4"/>
  <c r="D88" i="4"/>
  <c r="D104" i="4"/>
  <c r="D62" i="4"/>
  <c r="D82" i="4"/>
  <c r="D98" i="4"/>
  <c r="D114" i="4"/>
  <c r="D59" i="4"/>
  <c r="D75" i="4"/>
  <c r="D91" i="4"/>
  <c r="D107" i="4"/>
  <c r="D70" i="4"/>
  <c r="D60" i="4"/>
  <c r="D76" i="4"/>
  <c r="D92" i="4"/>
  <c r="D108" i="4"/>
  <c r="D66" i="4"/>
  <c r="D86" i="4"/>
  <c r="D102" i="4"/>
  <c r="D47" i="4"/>
  <c r="D63" i="4"/>
  <c r="D79" i="4"/>
  <c r="D95" i="4"/>
  <c r="D111" i="4"/>
  <c r="D48" i="4"/>
  <c r="D64" i="4"/>
  <c r="D80" i="4"/>
  <c r="D96" i="4"/>
  <c r="D112" i="4"/>
  <c r="C38" i="10"/>
  <c r="B42" i="10"/>
  <c r="C41" i="10"/>
  <c r="B38" i="10"/>
  <c r="C43" i="10" s="1"/>
  <c r="B41" i="10"/>
  <c r="D42" i="10"/>
  <c r="D40" i="10"/>
  <c r="C42" i="10"/>
  <c r="C39" i="10"/>
  <c r="B40" i="10"/>
  <c r="Y47" i="10" s="1"/>
  <c r="D41" i="10"/>
  <c r="D39" i="10"/>
  <c r="B39" i="10"/>
  <c r="D38" i="10"/>
  <c r="C40" i="10"/>
  <c r="K38" i="10"/>
  <c r="K39" i="10"/>
  <c r="J39" i="10"/>
  <c r="L38" i="10"/>
  <c r="L40" i="10"/>
  <c r="K40" i="10"/>
  <c r="J40" i="10"/>
  <c r="Z49" i="10" s="1"/>
  <c r="J38" i="10"/>
  <c r="K43" i="10" s="1"/>
  <c r="L42" i="10"/>
  <c r="K42" i="10"/>
  <c r="J42" i="10"/>
  <c r="L41" i="10"/>
  <c r="K41" i="10"/>
  <c r="J41" i="10"/>
  <c r="L39" i="10"/>
  <c r="G30" i="11"/>
  <c r="H30" i="2" a="1"/>
  <c r="G31" i="11"/>
  <c r="G33" i="11"/>
  <c r="G34" i="11"/>
  <c r="G36" i="11"/>
  <c r="G32" i="11"/>
  <c r="G36" i="10"/>
  <c r="G33" i="10"/>
  <c r="G34" i="10"/>
  <c r="G31" i="10"/>
  <c r="G35" i="10"/>
  <c r="G32" i="10"/>
  <c r="G30" i="10"/>
  <c r="C36" i="2"/>
  <c r="D32" i="4"/>
  <c r="D31" i="4"/>
  <c r="C31" i="4"/>
  <c r="C33" i="4"/>
  <c r="C30" i="4"/>
  <c r="C32" i="4"/>
  <c r="C31" i="2"/>
  <c r="C33" i="2"/>
  <c r="C35" i="2"/>
  <c r="C30" i="2"/>
  <c r="C32" i="2"/>
  <c r="C34" i="2"/>
  <c r="D46" i="2"/>
  <c r="O80" i="4" l="1"/>
  <c r="J80" i="4"/>
  <c r="E80" i="4"/>
  <c r="E95" i="4"/>
  <c r="O95" i="4"/>
  <c r="J95" i="4"/>
  <c r="E102" i="4"/>
  <c r="O102" i="4"/>
  <c r="J102" i="4"/>
  <c r="O92" i="4"/>
  <c r="J92" i="4"/>
  <c r="E92" i="4"/>
  <c r="O107" i="4"/>
  <c r="E107" i="4"/>
  <c r="J107" i="4"/>
  <c r="O114" i="4"/>
  <c r="J114" i="4"/>
  <c r="E114" i="4"/>
  <c r="O104" i="4"/>
  <c r="J104" i="4"/>
  <c r="E104" i="4"/>
  <c r="O58" i="4"/>
  <c r="J58" i="4"/>
  <c r="E58" i="4"/>
  <c r="O83" i="4"/>
  <c r="J83" i="4"/>
  <c r="E83" i="4"/>
  <c r="O90" i="4"/>
  <c r="J90" i="4"/>
  <c r="E90" i="4"/>
  <c r="O101" i="4"/>
  <c r="E101" i="4"/>
  <c r="J101" i="4"/>
  <c r="O113" i="4"/>
  <c r="E113" i="4"/>
  <c r="J113" i="4"/>
  <c r="E79" i="4"/>
  <c r="O79" i="4"/>
  <c r="J79" i="4"/>
  <c r="E86" i="4"/>
  <c r="O86" i="4"/>
  <c r="J86" i="4"/>
  <c r="O76" i="4"/>
  <c r="J76" i="4"/>
  <c r="E76" i="4"/>
  <c r="O91" i="4"/>
  <c r="J91" i="4"/>
  <c r="E91" i="4"/>
  <c r="O98" i="4"/>
  <c r="J98" i="4"/>
  <c r="E98" i="4"/>
  <c r="O88" i="4"/>
  <c r="J88" i="4"/>
  <c r="E88" i="4"/>
  <c r="J103" i="4"/>
  <c r="E103" i="4"/>
  <c r="O103" i="4"/>
  <c r="J110" i="4"/>
  <c r="O110" i="4"/>
  <c r="E110" i="4"/>
  <c r="O116" i="4"/>
  <c r="J116" i="4"/>
  <c r="E116" i="4"/>
  <c r="O74" i="4"/>
  <c r="J74" i="4"/>
  <c r="E74" i="4"/>
  <c r="O85" i="4"/>
  <c r="J85" i="4"/>
  <c r="E85" i="4"/>
  <c r="O97" i="4"/>
  <c r="J97" i="4"/>
  <c r="E97" i="4"/>
  <c r="O109" i="4"/>
  <c r="J109" i="4"/>
  <c r="E109" i="4"/>
  <c r="O105" i="4"/>
  <c r="J105" i="4"/>
  <c r="E105" i="4"/>
  <c r="O115" i="4"/>
  <c r="J115" i="4"/>
  <c r="E115" i="4"/>
  <c r="O112" i="4"/>
  <c r="J112" i="4"/>
  <c r="E112" i="4"/>
  <c r="O60" i="4"/>
  <c r="J60" i="4"/>
  <c r="E60" i="4"/>
  <c r="O75" i="4"/>
  <c r="J75" i="4"/>
  <c r="E75" i="4"/>
  <c r="O82" i="4"/>
  <c r="J82" i="4"/>
  <c r="E82" i="4"/>
  <c r="O72" i="4"/>
  <c r="J72" i="4"/>
  <c r="E72" i="4"/>
  <c r="E87" i="4"/>
  <c r="O87" i="4"/>
  <c r="J87" i="4"/>
  <c r="O94" i="4"/>
  <c r="J94" i="4"/>
  <c r="E94" i="4"/>
  <c r="O100" i="4"/>
  <c r="J100" i="4"/>
  <c r="E100" i="4"/>
  <c r="O81" i="4"/>
  <c r="J81" i="4"/>
  <c r="E81" i="4"/>
  <c r="O93" i="4"/>
  <c r="J93" i="4"/>
  <c r="E93" i="4"/>
  <c r="O89" i="4"/>
  <c r="J89" i="4"/>
  <c r="E89" i="4"/>
  <c r="O96" i="4"/>
  <c r="J96" i="4"/>
  <c r="E96" i="4"/>
  <c r="E111" i="4"/>
  <c r="J111" i="4"/>
  <c r="O111" i="4"/>
  <c r="O108" i="4"/>
  <c r="J108" i="4"/>
  <c r="E108" i="4"/>
  <c r="E70" i="4"/>
  <c r="O70" i="4"/>
  <c r="J70" i="4"/>
  <c r="O59" i="4"/>
  <c r="J59" i="4"/>
  <c r="E59" i="4"/>
  <c r="E71" i="4"/>
  <c r="O71" i="4"/>
  <c r="J71" i="4"/>
  <c r="O78" i="4"/>
  <c r="J78" i="4"/>
  <c r="E78" i="4"/>
  <c r="O84" i="4"/>
  <c r="J84" i="4"/>
  <c r="E84" i="4"/>
  <c r="O99" i="4"/>
  <c r="J99" i="4"/>
  <c r="E99" i="4"/>
  <c r="O106" i="4"/>
  <c r="E106" i="4"/>
  <c r="J106" i="4"/>
  <c r="O117" i="4"/>
  <c r="E117" i="4"/>
  <c r="J117" i="4"/>
  <c r="O77" i="4"/>
  <c r="J77" i="4"/>
  <c r="E77" i="4"/>
  <c r="O73" i="4"/>
  <c r="J73" i="4"/>
  <c r="E73" i="4"/>
  <c r="E114" i="2"/>
  <c r="O114" i="2"/>
  <c r="J114" i="2"/>
  <c r="E111" i="2"/>
  <c r="O111" i="2"/>
  <c r="J111" i="2"/>
  <c r="O117" i="2"/>
  <c r="J117" i="2"/>
  <c r="E117" i="2"/>
  <c r="O108" i="2"/>
  <c r="J108" i="2"/>
  <c r="E108" i="2"/>
  <c r="Z47" i="10"/>
  <c r="J44" i="10"/>
  <c r="J43" i="10"/>
  <c r="B44" i="10"/>
  <c r="N45" i="10" s="1"/>
  <c r="B43" i="10"/>
  <c r="G30" i="2" a="1"/>
  <c r="H30" i="2"/>
  <c r="H33" i="2"/>
  <c r="H34" i="2"/>
  <c r="H36" i="2"/>
  <c r="H35" i="2"/>
  <c r="H32" i="2"/>
  <c r="H31" i="2"/>
  <c r="B122" i="10"/>
  <c r="L5" i="9"/>
  <c r="D33" i="4"/>
  <c r="L94" i="10" l="1"/>
  <c r="K94" i="10"/>
  <c r="M94" i="10" s="1"/>
  <c r="K115" i="10"/>
  <c r="M115" i="10" s="1"/>
  <c r="L115" i="10"/>
  <c r="L82" i="10"/>
  <c r="K82" i="10"/>
  <c r="M82" i="10" s="1"/>
  <c r="L49" i="10"/>
  <c r="K49" i="10"/>
  <c r="M49" i="10" s="1"/>
  <c r="L106" i="10"/>
  <c r="K106" i="10"/>
  <c r="M106" i="10" s="1"/>
  <c r="L100" i="10"/>
  <c r="K100" i="10"/>
  <c r="M100" i="10" s="1"/>
  <c r="L46" i="10"/>
  <c r="K46" i="10"/>
  <c r="M46" i="10" s="1"/>
  <c r="L88" i="10"/>
  <c r="K88" i="10"/>
  <c r="M88" i="10" s="1"/>
  <c r="L58" i="10"/>
  <c r="K58" i="10"/>
  <c r="M58" i="10" s="1"/>
  <c r="K67" i="10"/>
  <c r="M67" i="10" s="1"/>
  <c r="L67" i="10"/>
  <c r="L73" i="10"/>
  <c r="K73" i="10"/>
  <c r="M73" i="10" s="1"/>
  <c r="L76" i="10"/>
  <c r="K76" i="10"/>
  <c r="M76" i="10" s="1"/>
  <c r="L70" i="10"/>
  <c r="K70" i="10"/>
  <c r="M70" i="10" s="1"/>
  <c r="L97" i="10"/>
  <c r="K97" i="10"/>
  <c r="M97" i="10" s="1"/>
  <c r="L85" i="10"/>
  <c r="K85" i="10"/>
  <c r="M85" i="10" s="1"/>
  <c r="L52" i="10"/>
  <c r="K52" i="10"/>
  <c r="M52" i="10" s="1"/>
  <c r="K103" i="10"/>
  <c r="M103" i="10" s="1"/>
  <c r="L103" i="10"/>
  <c r="K79" i="10"/>
  <c r="M79" i="10" s="1"/>
  <c r="L79" i="10"/>
  <c r="L64" i="10"/>
  <c r="K64" i="10"/>
  <c r="M64" i="10" s="1"/>
  <c r="K55" i="10"/>
  <c r="M55" i="10" s="1"/>
  <c r="L55" i="10"/>
  <c r="L109" i="10"/>
  <c r="K109" i="10"/>
  <c r="M109" i="10" s="1"/>
  <c r="L61" i="10"/>
  <c r="K61" i="10"/>
  <c r="M61" i="10" s="1"/>
  <c r="K91" i="10"/>
  <c r="M91" i="10" s="1"/>
  <c r="L91" i="10"/>
  <c r="L112" i="10"/>
  <c r="K112" i="10"/>
  <c r="M112" i="10" s="1"/>
  <c r="G30" i="2"/>
  <c r="G33" i="2"/>
  <c r="G32" i="2"/>
  <c r="G35" i="2"/>
  <c r="G31" i="2"/>
  <c r="G36" i="2"/>
  <c r="G34" i="2"/>
  <c r="D34" i="4"/>
  <c r="C34" i="4"/>
  <c r="G88" i="10" l="1"/>
  <c r="U88" i="10" s="1"/>
  <c r="R22" i="9" s="1"/>
  <c r="F88" i="10"/>
  <c r="F67" i="10"/>
  <c r="G67" i="10"/>
  <c r="U67" i="10" s="1"/>
  <c r="R15" i="9" s="1"/>
  <c r="G85" i="10"/>
  <c r="U85" i="10" s="1"/>
  <c r="R21" i="9" s="1"/>
  <c r="F85" i="10"/>
  <c r="P55" i="10"/>
  <c r="R55" i="10" s="1"/>
  <c r="Q55" i="10"/>
  <c r="Q64" i="10"/>
  <c r="P64" i="10"/>
  <c r="R64" i="10" s="1"/>
  <c r="F61" i="10"/>
  <c r="G61" i="10"/>
  <c r="U61" i="10" s="1"/>
  <c r="R13" i="9" s="1"/>
  <c r="G106" i="10"/>
  <c r="U106" i="10" s="1"/>
  <c r="R28" i="9" s="1"/>
  <c r="F106" i="10"/>
  <c r="F91" i="10"/>
  <c r="G91" i="10"/>
  <c r="U91" i="10" s="1"/>
  <c r="R23" i="9" s="1"/>
  <c r="P73" i="10"/>
  <c r="R73" i="10" s="1"/>
  <c r="Q73" i="10"/>
  <c r="P85" i="10"/>
  <c r="R85" i="10" s="1"/>
  <c r="Q85" i="10"/>
  <c r="Q70" i="10"/>
  <c r="P70" i="10"/>
  <c r="R70" i="10" s="1"/>
  <c r="F55" i="10"/>
  <c r="G55" i="10"/>
  <c r="U55" i="10" s="1"/>
  <c r="R11" i="9" s="1"/>
  <c r="G82" i="10"/>
  <c r="U82" i="10" s="1"/>
  <c r="R20" i="9" s="1"/>
  <c r="F82" i="10"/>
  <c r="F103" i="10"/>
  <c r="G103" i="10"/>
  <c r="U103" i="10" s="1"/>
  <c r="R27" i="9" s="1"/>
  <c r="G70" i="10"/>
  <c r="U70" i="10" s="1"/>
  <c r="R16" i="9" s="1"/>
  <c r="F70" i="10"/>
  <c r="G49" i="10"/>
  <c r="U49" i="10" s="1"/>
  <c r="R9" i="9" s="1"/>
  <c r="F49" i="10"/>
  <c r="G94" i="10"/>
  <c r="U94" i="10" s="1"/>
  <c r="R24" i="9" s="1"/>
  <c r="F94" i="10"/>
  <c r="P49" i="10"/>
  <c r="R49" i="10" s="1"/>
  <c r="Q49" i="10"/>
  <c r="Q106" i="10"/>
  <c r="P106" i="10"/>
  <c r="R106" i="10" s="1"/>
  <c r="P91" i="10"/>
  <c r="R91" i="10" s="1"/>
  <c r="Q91" i="10"/>
  <c r="Q76" i="10"/>
  <c r="P76" i="10"/>
  <c r="R76" i="10" s="1"/>
  <c r="Q88" i="10"/>
  <c r="P88" i="10"/>
  <c r="R88" i="10" s="1"/>
  <c r="G46" i="10"/>
  <c r="U46" i="10" s="1"/>
  <c r="R8" i="9" s="1"/>
  <c r="F46" i="10"/>
  <c r="G52" i="10"/>
  <c r="U52" i="10" s="1"/>
  <c r="R10" i="9" s="1"/>
  <c r="F52" i="10"/>
  <c r="G76" i="10"/>
  <c r="U76" i="10" s="1"/>
  <c r="R18" i="9" s="1"/>
  <c r="F76" i="10"/>
  <c r="G58" i="10"/>
  <c r="U58" i="10" s="1"/>
  <c r="R12" i="9" s="1"/>
  <c r="F58" i="10"/>
  <c r="Q94" i="10"/>
  <c r="P94" i="10"/>
  <c r="R94" i="10" s="1"/>
  <c r="Q82" i="10"/>
  <c r="P82" i="10"/>
  <c r="R82" i="10" s="1"/>
  <c r="P79" i="10"/>
  <c r="R79" i="10" s="1"/>
  <c r="Q79" i="10"/>
  <c r="Q52" i="10"/>
  <c r="P52" i="10"/>
  <c r="R52" i="10" s="1"/>
  <c r="Q46" i="10"/>
  <c r="P46" i="10"/>
  <c r="R46" i="10" s="1"/>
  <c r="F109" i="10"/>
  <c r="G109" i="10"/>
  <c r="U109" i="10" s="1"/>
  <c r="R29" i="9" s="1"/>
  <c r="G112" i="10"/>
  <c r="U112" i="10" s="1"/>
  <c r="R30" i="9" s="1"/>
  <c r="F112" i="10"/>
  <c r="P109" i="10"/>
  <c r="R109" i="10" s="1"/>
  <c r="Q109" i="10"/>
  <c r="Q100" i="10"/>
  <c r="P100" i="10"/>
  <c r="R100" i="10" s="1"/>
  <c r="G73" i="10"/>
  <c r="U73" i="10" s="1"/>
  <c r="R17" i="9" s="1"/>
  <c r="F73" i="10"/>
  <c r="G100" i="10"/>
  <c r="U100" i="10" s="1"/>
  <c r="R26" i="9" s="1"/>
  <c r="F100" i="10"/>
  <c r="F115" i="10"/>
  <c r="G115" i="10"/>
  <c r="U115" i="10" s="1"/>
  <c r="R31" i="9" s="1"/>
  <c r="G64" i="10"/>
  <c r="U64" i="10" s="1"/>
  <c r="R14" i="9" s="1"/>
  <c r="F64" i="10"/>
  <c r="F79" i="10"/>
  <c r="G79" i="10"/>
  <c r="U79" i="10" s="1"/>
  <c r="R19" i="9" s="1"/>
  <c r="G97" i="10"/>
  <c r="U97" i="10" s="1"/>
  <c r="R25" i="9" s="1"/>
  <c r="F97" i="10"/>
  <c r="P61" i="10"/>
  <c r="R61" i="10" s="1"/>
  <c r="Q61" i="10"/>
  <c r="P103" i="10"/>
  <c r="R103" i="10" s="1"/>
  <c r="Q103" i="10"/>
  <c r="Q112" i="10"/>
  <c r="P112" i="10"/>
  <c r="R112" i="10" s="1"/>
  <c r="P97" i="10"/>
  <c r="R97" i="10" s="1"/>
  <c r="Q97" i="10"/>
  <c r="Q58" i="10"/>
  <c r="P58" i="10"/>
  <c r="R58" i="10" s="1"/>
  <c r="P115" i="10"/>
  <c r="R115" i="10" s="1"/>
  <c r="Q115" i="10"/>
  <c r="P67" i="10"/>
  <c r="R67" i="10" s="1"/>
  <c r="Q67" i="10"/>
  <c r="D35" i="4"/>
  <c r="C35" i="4"/>
  <c r="T73" i="10" l="1"/>
  <c r="O17" i="9" s="1"/>
  <c r="Q17" i="9" s="1"/>
  <c r="H73" i="10"/>
  <c r="V73" i="10" s="1"/>
  <c r="T17" i="9" s="1"/>
  <c r="T58" i="10"/>
  <c r="O12" i="9" s="1"/>
  <c r="Q12" i="9" s="1"/>
  <c r="H58" i="10"/>
  <c r="V58" i="10" s="1"/>
  <c r="T12" i="9" s="1"/>
  <c r="T52" i="10"/>
  <c r="O10" i="9" s="1"/>
  <c r="Q10" i="9" s="1"/>
  <c r="H52" i="10"/>
  <c r="V52" i="10" s="1"/>
  <c r="T10" i="9" s="1"/>
  <c r="T49" i="10"/>
  <c r="O9" i="9" s="1"/>
  <c r="Q9" i="9" s="1"/>
  <c r="H49" i="10"/>
  <c r="V49" i="10" s="1"/>
  <c r="T9" i="9" s="1"/>
  <c r="T79" i="10"/>
  <c r="O19" i="9" s="1"/>
  <c r="Q19" i="9" s="1"/>
  <c r="H79" i="10"/>
  <c r="V79" i="10" s="1"/>
  <c r="T19" i="9" s="1"/>
  <c r="T115" i="10"/>
  <c r="O31" i="9" s="1"/>
  <c r="Q31" i="9" s="1"/>
  <c r="H115" i="10"/>
  <c r="V115" i="10" s="1"/>
  <c r="T31" i="9" s="1"/>
  <c r="T109" i="10"/>
  <c r="O29" i="9" s="1"/>
  <c r="Q29" i="9" s="1"/>
  <c r="H109" i="10"/>
  <c r="V109" i="10" s="1"/>
  <c r="T29" i="9" s="1"/>
  <c r="T103" i="10"/>
  <c r="O27" i="9" s="1"/>
  <c r="Q27" i="9" s="1"/>
  <c r="H103" i="10"/>
  <c r="V103" i="10" s="1"/>
  <c r="T27" i="9" s="1"/>
  <c r="T55" i="10"/>
  <c r="O11" i="9" s="1"/>
  <c r="Q11" i="9" s="1"/>
  <c r="H55" i="10"/>
  <c r="V55" i="10" s="1"/>
  <c r="T11" i="9" s="1"/>
  <c r="T91" i="10"/>
  <c r="O23" i="9" s="1"/>
  <c r="Q23" i="9" s="1"/>
  <c r="H91" i="10"/>
  <c r="V91" i="10" s="1"/>
  <c r="T23" i="9" s="1"/>
  <c r="T61" i="10"/>
  <c r="O13" i="9" s="1"/>
  <c r="Q13" i="9" s="1"/>
  <c r="H61" i="10"/>
  <c r="V61" i="10" s="1"/>
  <c r="T13" i="9" s="1"/>
  <c r="T67" i="10"/>
  <c r="O15" i="9" s="1"/>
  <c r="Q15" i="9" s="1"/>
  <c r="H67" i="10"/>
  <c r="V67" i="10" s="1"/>
  <c r="T15" i="9" s="1"/>
  <c r="T97" i="10"/>
  <c r="O25" i="9" s="1"/>
  <c r="Q25" i="9" s="1"/>
  <c r="H97" i="10"/>
  <c r="V97" i="10" s="1"/>
  <c r="T25" i="9" s="1"/>
  <c r="T64" i="10"/>
  <c r="O14" i="9" s="1"/>
  <c r="Q14" i="9" s="1"/>
  <c r="H64" i="10"/>
  <c r="V64" i="10" s="1"/>
  <c r="T14" i="9" s="1"/>
  <c r="T100" i="10"/>
  <c r="O26" i="9" s="1"/>
  <c r="Q26" i="9" s="1"/>
  <c r="H100" i="10"/>
  <c r="V100" i="10" s="1"/>
  <c r="T26" i="9" s="1"/>
  <c r="T112" i="10"/>
  <c r="O30" i="9" s="1"/>
  <c r="Q30" i="9" s="1"/>
  <c r="H112" i="10"/>
  <c r="V112" i="10" s="1"/>
  <c r="T30" i="9" s="1"/>
  <c r="T76" i="10"/>
  <c r="O18" i="9" s="1"/>
  <c r="Q18" i="9" s="1"/>
  <c r="H76" i="10"/>
  <c r="V76" i="10" s="1"/>
  <c r="T18" i="9" s="1"/>
  <c r="T46" i="10"/>
  <c r="O8" i="9" s="1"/>
  <c r="Q8" i="9" s="1"/>
  <c r="H46" i="10"/>
  <c r="V46" i="10" s="1"/>
  <c r="T8" i="9" s="1"/>
  <c r="T94" i="10"/>
  <c r="O24" i="9" s="1"/>
  <c r="Q24" i="9" s="1"/>
  <c r="H94" i="10"/>
  <c r="V94" i="10" s="1"/>
  <c r="T24" i="9" s="1"/>
  <c r="T70" i="10"/>
  <c r="O16" i="9" s="1"/>
  <c r="Q16" i="9" s="1"/>
  <c r="H70" i="10"/>
  <c r="V70" i="10" s="1"/>
  <c r="T16" i="9" s="1"/>
  <c r="T82" i="10"/>
  <c r="O20" i="9" s="1"/>
  <c r="Q20" i="9" s="1"/>
  <c r="H82" i="10"/>
  <c r="V82" i="10" s="1"/>
  <c r="T20" i="9" s="1"/>
  <c r="T106" i="10"/>
  <c r="O28" i="9" s="1"/>
  <c r="Q28" i="9" s="1"/>
  <c r="H106" i="10"/>
  <c r="V106" i="10" s="1"/>
  <c r="T28" i="9" s="1"/>
  <c r="T85" i="10"/>
  <c r="O21" i="9" s="1"/>
  <c r="Q21" i="9" s="1"/>
  <c r="H85" i="10"/>
  <c r="V85" i="10" s="1"/>
  <c r="T21" i="9" s="1"/>
  <c r="T88" i="10"/>
  <c r="O22" i="9" s="1"/>
  <c r="Q22" i="9" s="1"/>
  <c r="H88" i="10"/>
  <c r="V88" i="10" s="1"/>
  <c r="T22" i="9" s="1"/>
  <c r="D36" i="4"/>
  <c r="H30" i="4" s="1" a="1"/>
  <c r="C36" i="4"/>
  <c r="G30" i="4" s="1" a="1"/>
  <c r="G36" i="4" l="1"/>
  <c r="G30" i="4"/>
  <c r="G34" i="4"/>
  <c r="G31" i="4"/>
  <c r="G35" i="4"/>
  <c r="G33" i="4"/>
  <c r="G32" i="4"/>
  <c r="H36" i="4"/>
  <c r="H35" i="4"/>
  <c r="H32" i="4"/>
  <c r="H33" i="4"/>
  <c r="H30" i="4"/>
  <c r="H34" i="4"/>
  <c r="H31" i="4"/>
  <c r="Q23" i="6" l="1"/>
  <c r="Q27" i="6"/>
  <c r="Q21" i="6"/>
  <c r="Q20" i="6"/>
  <c r="Q31" i="6"/>
  <c r="Q16" i="6"/>
  <c r="Q25" i="6"/>
  <c r="Q24" i="6"/>
  <c r="Q29" i="6"/>
  <c r="Q19" i="6"/>
  <c r="Q22" i="6"/>
  <c r="Q26" i="6"/>
  <c r="Q30" i="6"/>
  <c r="Q28" i="6"/>
  <c r="Q12" i="6"/>
  <c r="Q17" i="6"/>
  <c r="Q18" i="6"/>
  <c r="F38" i="2" l="1" a="1"/>
  <c r="G38" i="2" s="1"/>
  <c r="B38" i="2" a="1"/>
  <c r="D41" i="2" s="1"/>
  <c r="J38" i="2" a="1"/>
  <c r="K38" i="2" s="1"/>
  <c r="F38" i="4" a="1"/>
  <c r="F42" i="4" s="1"/>
  <c r="J41" i="2" l="1"/>
  <c r="K40" i="2"/>
  <c r="F41" i="2"/>
  <c r="H40" i="2"/>
  <c r="F38" i="2"/>
  <c r="G43" i="2" s="1"/>
  <c r="G41" i="2"/>
  <c r="D40" i="2"/>
  <c r="F39" i="2"/>
  <c r="C38" i="2"/>
  <c r="H38" i="2"/>
  <c r="B39" i="2"/>
  <c r="H41" i="2"/>
  <c r="B41" i="2"/>
  <c r="C41" i="2"/>
  <c r="F40" i="2"/>
  <c r="Z48" i="2" s="1"/>
  <c r="C39" i="2"/>
  <c r="L38" i="2"/>
  <c r="H42" i="2"/>
  <c r="B42" i="2"/>
  <c r="D42" i="2"/>
  <c r="G40" i="2"/>
  <c r="D38" i="2"/>
  <c r="C40" i="2"/>
  <c r="C42" i="2"/>
  <c r="B38" i="2"/>
  <c r="C43" i="2" s="1"/>
  <c r="L42" i="2"/>
  <c r="J39" i="2"/>
  <c r="L40" i="2"/>
  <c r="K41" i="2"/>
  <c r="J38" i="2"/>
  <c r="K43" i="2" s="1"/>
  <c r="K39" i="2"/>
  <c r="L39" i="2"/>
  <c r="L41" i="2"/>
  <c r="D39" i="2"/>
  <c r="F42" i="2"/>
  <c r="B40" i="2"/>
  <c r="G42" i="2"/>
  <c r="J40" i="2"/>
  <c r="G39" i="2"/>
  <c r="J42" i="2"/>
  <c r="H39" i="2"/>
  <c r="K42" i="2"/>
  <c r="J43" i="2"/>
  <c r="F43" i="2"/>
  <c r="F38" i="4"/>
  <c r="G43" i="4" s="1"/>
  <c r="H39" i="4"/>
  <c r="F41" i="4"/>
  <c r="G38" i="4"/>
  <c r="H38" i="4"/>
  <c r="F40" i="4"/>
  <c r="Z48" i="4" s="1"/>
  <c r="G41" i="4"/>
  <c r="G42" i="4"/>
  <c r="F39" i="4"/>
  <c r="G40" i="4"/>
  <c r="H41" i="4"/>
  <c r="H42" i="4"/>
  <c r="G39" i="4"/>
  <c r="H40" i="4"/>
  <c r="J49" i="2" l="1"/>
  <c r="J78" i="2"/>
  <c r="J115" i="2"/>
  <c r="J98" i="2"/>
  <c r="J61" i="2"/>
  <c r="J100" i="2"/>
  <c r="J64" i="2"/>
  <c r="J87" i="2"/>
  <c r="J58" i="2"/>
  <c r="J86" i="2"/>
  <c r="J92" i="2"/>
  <c r="J77" i="2"/>
  <c r="J46" i="2"/>
  <c r="J50" i="2"/>
  <c r="J74" i="2"/>
  <c r="J76" i="2"/>
  <c r="J72" i="2"/>
  <c r="J71" i="2"/>
  <c r="J107" i="2"/>
  <c r="J116" i="2"/>
  <c r="J57" i="2"/>
  <c r="J96" i="2"/>
  <c r="J102" i="2"/>
  <c r="J56" i="2"/>
  <c r="J94" i="2"/>
  <c r="J68" i="2"/>
  <c r="J91" i="2"/>
  <c r="J52" i="2"/>
  <c r="J81" i="2"/>
  <c r="J54" i="2"/>
  <c r="J84" i="2"/>
  <c r="J113" i="2"/>
  <c r="J67" i="2"/>
  <c r="J109" i="2"/>
  <c r="J95" i="2"/>
  <c r="J62" i="2"/>
  <c r="J53" i="2"/>
  <c r="J65" i="2"/>
  <c r="J83" i="2"/>
  <c r="J104" i="2"/>
  <c r="J82" i="2"/>
  <c r="J110" i="2"/>
  <c r="J75" i="2"/>
  <c r="J85" i="2"/>
  <c r="J89" i="2"/>
  <c r="J48" i="2"/>
  <c r="J70" i="2"/>
  <c r="J66" i="2"/>
  <c r="J101" i="2"/>
  <c r="J73" i="2"/>
  <c r="J63" i="2"/>
  <c r="J93" i="2"/>
  <c r="J97" i="2"/>
  <c r="J47" i="2"/>
  <c r="J69" i="2"/>
  <c r="J80" i="2"/>
  <c r="J105" i="2"/>
  <c r="J106" i="2"/>
  <c r="J59" i="2"/>
  <c r="J90" i="2"/>
  <c r="J55" i="2"/>
  <c r="J79" i="2"/>
  <c r="J60" i="2"/>
  <c r="J88" i="2"/>
  <c r="J103" i="2"/>
  <c r="J51" i="2"/>
  <c r="J112" i="2"/>
  <c r="J99" i="2"/>
  <c r="O106" i="2"/>
  <c r="O113" i="2"/>
  <c r="O90" i="2"/>
  <c r="O109" i="2"/>
  <c r="O63" i="2"/>
  <c r="O53" i="2"/>
  <c r="O65" i="2"/>
  <c r="O104" i="2"/>
  <c r="O110" i="2"/>
  <c r="O85" i="2"/>
  <c r="O89" i="2"/>
  <c r="O48" i="2"/>
  <c r="O81" i="2"/>
  <c r="O54" i="2"/>
  <c r="O112" i="2"/>
  <c r="O99" i="2"/>
  <c r="O77" i="2"/>
  <c r="O76" i="2"/>
  <c r="O72" i="2"/>
  <c r="O71" i="2"/>
  <c r="O75" i="2"/>
  <c r="O57" i="2"/>
  <c r="O102" i="2"/>
  <c r="O78" i="2"/>
  <c r="O66" i="2"/>
  <c r="O55" i="2"/>
  <c r="O101" i="2"/>
  <c r="O73" i="2"/>
  <c r="O58" i="2"/>
  <c r="O93" i="2"/>
  <c r="O97" i="2"/>
  <c r="O56" i="2"/>
  <c r="O46" i="2"/>
  <c r="O50" i="2"/>
  <c r="O47" i="2"/>
  <c r="O69" i="2"/>
  <c r="O49" i="2"/>
  <c r="O68" i="2"/>
  <c r="O91" i="2"/>
  <c r="O52" i="2"/>
  <c r="O80" i="2"/>
  <c r="O105" i="2"/>
  <c r="O59" i="2"/>
  <c r="O79" i="2"/>
  <c r="O62" i="2"/>
  <c r="O60" i="2"/>
  <c r="O88" i="2"/>
  <c r="O103" i="2"/>
  <c r="O82" i="2"/>
  <c r="O51" i="2"/>
  <c r="O107" i="2"/>
  <c r="O84" i="2"/>
  <c r="O67" i="2"/>
  <c r="O115" i="2"/>
  <c r="O70" i="2"/>
  <c r="O98" i="2"/>
  <c r="O61" i="2"/>
  <c r="O100" i="2"/>
  <c r="O64" i="2"/>
  <c r="O95" i="2"/>
  <c r="O87" i="2"/>
  <c r="O86" i="2"/>
  <c r="O92" i="2"/>
  <c r="O74" i="2"/>
  <c r="O94" i="2"/>
  <c r="O83" i="2"/>
  <c r="O116" i="2"/>
  <c r="O96" i="2"/>
  <c r="Y47" i="2"/>
  <c r="B5" i="3" s="1"/>
  <c r="Z49" i="2"/>
  <c r="F44" i="4"/>
  <c r="B122" i="2"/>
  <c r="F44" i="2"/>
  <c r="Z47" i="2"/>
  <c r="J44" i="2"/>
  <c r="B44" i="2"/>
  <c r="Z46" i="2"/>
  <c r="B43" i="2"/>
  <c r="R44" i="2"/>
  <c r="F43" i="4"/>
  <c r="J57" i="4" l="1"/>
  <c r="J67" i="4"/>
  <c r="J48" i="4"/>
  <c r="J63" i="4"/>
  <c r="J56" i="4"/>
  <c r="J65" i="4"/>
  <c r="J54" i="4"/>
  <c r="J61" i="4"/>
  <c r="J52" i="4"/>
  <c r="J51" i="4"/>
  <c r="J46" i="4"/>
  <c r="J62" i="4"/>
  <c r="J53" i="4"/>
  <c r="J55" i="4"/>
  <c r="J49" i="4"/>
  <c r="J66" i="4"/>
  <c r="J50" i="4"/>
  <c r="J47" i="4"/>
  <c r="J68" i="4"/>
  <c r="J64" i="4"/>
  <c r="J69" i="4"/>
  <c r="E67" i="2"/>
  <c r="E66" i="2"/>
  <c r="E101" i="2"/>
  <c r="E95" i="2"/>
  <c r="E62" i="2"/>
  <c r="E60" i="2"/>
  <c r="E88" i="2"/>
  <c r="E47" i="2"/>
  <c r="E83" i="2"/>
  <c r="E81" i="2"/>
  <c r="E103" i="2"/>
  <c r="E82" i="2"/>
  <c r="E91" i="2"/>
  <c r="E75" i="2"/>
  <c r="E84" i="2"/>
  <c r="E112" i="2"/>
  <c r="E105" i="2"/>
  <c r="E87" i="2"/>
  <c r="E65" i="2"/>
  <c r="E104" i="2"/>
  <c r="E71" i="2"/>
  <c r="E85" i="2"/>
  <c r="E48" i="2"/>
  <c r="E69" i="2"/>
  <c r="E68" i="2"/>
  <c r="E80" i="2"/>
  <c r="E59" i="2"/>
  <c r="E70" i="2"/>
  <c r="E98" i="2"/>
  <c r="E61" i="2"/>
  <c r="E64" i="2"/>
  <c r="E79" i="2"/>
  <c r="E63" i="2"/>
  <c r="E92" i="2"/>
  <c r="E77" i="2"/>
  <c r="E94" i="2"/>
  <c r="E76" i="2"/>
  <c r="E72" i="2"/>
  <c r="E51" i="2"/>
  <c r="E54" i="2"/>
  <c r="E116" i="2"/>
  <c r="E57" i="2"/>
  <c r="E96" i="2"/>
  <c r="E99" i="2"/>
  <c r="E106" i="2"/>
  <c r="E113" i="2"/>
  <c r="E115" i="2"/>
  <c r="E90" i="2"/>
  <c r="E55" i="2"/>
  <c r="E100" i="2"/>
  <c r="E109" i="2"/>
  <c r="E86" i="2"/>
  <c r="E53" i="2"/>
  <c r="E46" i="2"/>
  <c r="E74" i="2"/>
  <c r="E89" i="2"/>
  <c r="E102" i="2"/>
  <c r="E78" i="2"/>
  <c r="E73" i="2"/>
  <c r="E58" i="2"/>
  <c r="E93" i="2"/>
  <c r="E97" i="2"/>
  <c r="E56" i="2"/>
  <c r="E50" i="2"/>
  <c r="E49" i="2"/>
  <c r="E110" i="2"/>
  <c r="E107" i="2"/>
  <c r="E52" i="2"/>
  <c r="N45" i="2"/>
  <c r="P112" i="2"/>
  <c r="R112" i="2" s="1"/>
  <c r="Q112" i="2"/>
  <c r="Q73" i="2"/>
  <c r="P73" i="2"/>
  <c r="R73" i="2" s="1"/>
  <c r="L85" i="2"/>
  <c r="K85" i="2"/>
  <c r="M85" i="2" s="1"/>
  <c r="K82" i="2"/>
  <c r="M82" i="2" s="1"/>
  <c r="L82" i="2"/>
  <c r="K100" i="2"/>
  <c r="M100" i="2" s="1"/>
  <c r="L100" i="2"/>
  <c r="P94" i="2"/>
  <c r="R94" i="2" s="1"/>
  <c r="Q94" i="2"/>
  <c r="P76" i="2"/>
  <c r="R76" i="2" s="1"/>
  <c r="Q76" i="2"/>
  <c r="K88" i="2"/>
  <c r="M88" i="2" s="1"/>
  <c r="L88" i="2"/>
  <c r="K76" i="2"/>
  <c r="M76" i="2" s="1"/>
  <c r="L76" i="2"/>
  <c r="L73" i="2"/>
  <c r="K73" i="2"/>
  <c r="M73" i="2" s="1"/>
  <c r="K94" i="2"/>
  <c r="M94" i="2" s="1"/>
  <c r="L94" i="2"/>
  <c r="K46" i="2"/>
  <c r="M46" i="2" s="1"/>
  <c r="L46" i="2"/>
  <c r="P70" i="2"/>
  <c r="R70" i="2" s="1"/>
  <c r="Q70" i="2"/>
  <c r="P55" i="2"/>
  <c r="R55" i="2" s="1"/>
  <c r="Q55" i="2"/>
  <c r="P88" i="2"/>
  <c r="R88" i="2" s="1"/>
  <c r="Q88" i="2"/>
  <c r="P52" i="2"/>
  <c r="R52" i="2" s="1"/>
  <c r="Q52" i="2"/>
  <c r="Q49" i="2"/>
  <c r="P49" i="2"/>
  <c r="R49" i="2" s="1"/>
  <c r="L97" i="2"/>
  <c r="K97" i="2"/>
  <c r="M97" i="2" s="1"/>
  <c r="L103" i="2"/>
  <c r="K103" i="2"/>
  <c r="M103" i="2" s="1"/>
  <c r="L79" i="2"/>
  <c r="K79" i="2"/>
  <c r="M79" i="2" s="1"/>
  <c r="L61" i="2"/>
  <c r="K61" i="2"/>
  <c r="M61" i="2" s="1"/>
  <c r="K106" i="2"/>
  <c r="M106" i="2" s="1"/>
  <c r="L106" i="2"/>
  <c r="K70" i="2"/>
  <c r="M70" i="2" s="1"/>
  <c r="L70" i="2"/>
  <c r="P67" i="2"/>
  <c r="R67" i="2" s="1"/>
  <c r="Q67" i="2"/>
  <c r="P79" i="2"/>
  <c r="R79" i="2" s="1"/>
  <c r="Q79" i="2"/>
  <c r="L109" i="2"/>
  <c r="K109" i="2"/>
  <c r="M109" i="2" s="1"/>
  <c r="K64" i="2"/>
  <c r="M64" i="2" s="1"/>
  <c r="L64" i="2"/>
  <c r="K112" i="2"/>
  <c r="M112" i="2" s="1"/>
  <c r="L112" i="2"/>
  <c r="Q61" i="2"/>
  <c r="P61" i="2"/>
  <c r="R61" i="2" s="1"/>
  <c r="P91" i="2"/>
  <c r="R91" i="2" s="1"/>
  <c r="Q91" i="2"/>
  <c r="P58" i="2"/>
  <c r="R58" i="2" s="1"/>
  <c r="Q58" i="2"/>
  <c r="P115" i="2"/>
  <c r="R115" i="2" s="1"/>
  <c r="Q115" i="2"/>
  <c r="P46" i="2"/>
  <c r="R46" i="2" s="1"/>
  <c r="Q46" i="2"/>
  <c r="P103" i="2"/>
  <c r="R103" i="2" s="1"/>
  <c r="Q103" i="2"/>
  <c r="P100" i="2"/>
  <c r="R100" i="2" s="1"/>
  <c r="Q100" i="2"/>
  <c r="P64" i="2"/>
  <c r="R64" i="2" s="1"/>
  <c r="Q64" i="2"/>
  <c r="P106" i="2"/>
  <c r="R106" i="2" s="1"/>
  <c r="Q106" i="2"/>
  <c r="Q97" i="2"/>
  <c r="P97" i="2"/>
  <c r="R97" i="2" s="1"/>
  <c r="Q109" i="2"/>
  <c r="P109" i="2"/>
  <c r="R109" i="2" s="1"/>
  <c r="Q85" i="2"/>
  <c r="P85" i="2"/>
  <c r="R85" i="2" s="1"/>
  <c r="P82" i="2"/>
  <c r="R82" i="2" s="1"/>
  <c r="Q82" i="2"/>
  <c r="K52" i="2"/>
  <c r="M52" i="2" s="1"/>
  <c r="L52" i="2"/>
  <c r="L67" i="2"/>
  <c r="K67" i="2"/>
  <c r="M67" i="2" s="1"/>
  <c r="L55" i="2"/>
  <c r="K55" i="2"/>
  <c r="M55" i="2" s="1"/>
  <c r="K58" i="2"/>
  <c r="M58" i="2" s="1"/>
  <c r="L58" i="2"/>
  <c r="L49" i="2"/>
  <c r="K49" i="2"/>
  <c r="M49" i="2" s="1"/>
  <c r="L115" i="2"/>
  <c r="K115" i="2"/>
  <c r="M115" i="2" s="1"/>
  <c r="L91" i="2"/>
  <c r="K91" i="2"/>
  <c r="M91" i="2" s="1"/>
  <c r="J38" i="4" a="1"/>
  <c r="J38" i="4" s="1"/>
  <c r="K43" i="4" s="1"/>
  <c r="B38" i="4" a="1"/>
  <c r="D40" i="4" s="1"/>
  <c r="L73" i="4" l="1"/>
  <c r="K73" i="4"/>
  <c r="M73" i="4" s="1"/>
  <c r="L58" i="4"/>
  <c r="K58" i="4"/>
  <c r="M58" i="4" s="1"/>
  <c r="L109" i="4"/>
  <c r="K109" i="4"/>
  <c r="M109" i="4" s="1"/>
  <c r="L49" i="4"/>
  <c r="K49" i="4"/>
  <c r="M49" i="4" s="1"/>
  <c r="L103" i="4"/>
  <c r="K103" i="4"/>
  <c r="M103" i="4" s="1"/>
  <c r="L100" i="4"/>
  <c r="K100" i="4"/>
  <c r="M100" i="4" s="1"/>
  <c r="L115" i="4"/>
  <c r="K115" i="4"/>
  <c r="M115" i="4" s="1"/>
  <c r="L76" i="4"/>
  <c r="K76" i="4"/>
  <c r="M76" i="4" s="1"/>
  <c r="L70" i="4"/>
  <c r="K70" i="4"/>
  <c r="M70" i="4" s="1"/>
  <c r="L52" i="4"/>
  <c r="K52" i="4"/>
  <c r="M52" i="4" s="1"/>
  <c r="L85" i="4"/>
  <c r="K85" i="4"/>
  <c r="M85" i="4" s="1"/>
  <c r="L46" i="4"/>
  <c r="K46" i="4"/>
  <c r="M46" i="4" s="1"/>
  <c r="L97" i="4"/>
  <c r="K97" i="4"/>
  <c r="M97" i="4" s="1"/>
  <c r="L79" i="4"/>
  <c r="K79" i="4"/>
  <c r="M79" i="4" s="1"/>
  <c r="L106" i="4"/>
  <c r="K106" i="4"/>
  <c r="M106" i="4" s="1"/>
  <c r="K112" i="4"/>
  <c r="M112" i="4" s="1"/>
  <c r="L112" i="4"/>
  <c r="K64" i="4"/>
  <c r="M64" i="4" s="1"/>
  <c r="L64" i="4"/>
  <c r="K88" i="4"/>
  <c r="M88" i="4" s="1"/>
  <c r="L88" i="4"/>
  <c r="L82" i="4"/>
  <c r="K82" i="4"/>
  <c r="M82" i="4" s="1"/>
  <c r="L67" i="4"/>
  <c r="K67" i="4"/>
  <c r="M67" i="4" s="1"/>
  <c r="L61" i="4"/>
  <c r="K61" i="4"/>
  <c r="M61" i="4" s="1"/>
  <c r="L91" i="4"/>
  <c r="K91" i="4"/>
  <c r="M91" i="4" s="1"/>
  <c r="L55" i="4"/>
  <c r="K55" i="4"/>
  <c r="M55" i="4" s="1"/>
  <c r="L94" i="4"/>
  <c r="K94" i="4"/>
  <c r="M94" i="4" s="1"/>
  <c r="G73" i="2"/>
  <c r="U73" i="2" s="1"/>
  <c r="H17" i="3" s="1"/>
  <c r="F73" i="2"/>
  <c r="H73" i="2" s="1"/>
  <c r="F106" i="2"/>
  <c r="H106" i="2" s="1"/>
  <c r="G106" i="2"/>
  <c r="U106" i="2" s="1"/>
  <c r="H28" i="3" s="1"/>
  <c r="F70" i="2"/>
  <c r="H70" i="2" s="1"/>
  <c r="G70" i="2"/>
  <c r="U70" i="2" s="1"/>
  <c r="H16" i="3" s="1"/>
  <c r="F76" i="2"/>
  <c r="H76" i="2" s="1"/>
  <c r="G76" i="2"/>
  <c r="U76" i="2" s="1"/>
  <c r="H18" i="3" s="1"/>
  <c r="F112" i="2"/>
  <c r="H112" i="2" s="1"/>
  <c r="G112" i="2"/>
  <c r="U112" i="2" s="1"/>
  <c r="H30" i="3" s="1"/>
  <c r="F58" i="2"/>
  <c r="H58" i="2" s="1"/>
  <c r="G58" i="2"/>
  <c r="U58" i="2" s="1"/>
  <c r="H12" i="3" s="1"/>
  <c r="G49" i="2"/>
  <c r="U49" i="2" s="1"/>
  <c r="H9" i="3" s="1"/>
  <c r="F49" i="2"/>
  <c r="H49" i="2" s="1"/>
  <c r="G115" i="2"/>
  <c r="U115" i="2" s="1"/>
  <c r="H31" i="3" s="1"/>
  <c r="F115" i="2"/>
  <c r="H115" i="2" s="1"/>
  <c r="F88" i="2"/>
  <c r="H88" i="2" s="1"/>
  <c r="G88" i="2"/>
  <c r="U88" i="2" s="1"/>
  <c r="H22" i="3" s="1"/>
  <c r="G61" i="2"/>
  <c r="U61" i="2" s="1"/>
  <c r="H13" i="3" s="1"/>
  <c r="F61" i="2"/>
  <c r="H61" i="2" s="1"/>
  <c r="G97" i="2"/>
  <c r="U97" i="2" s="1"/>
  <c r="H25" i="3" s="1"/>
  <c r="F97" i="2"/>
  <c r="H97" i="2" s="1"/>
  <c r="F64" i="2"/>
  <c r="H64" i="2" s="1"/>
  <c r="G64" i="2"/>
  <c r="U64" i="2" s="1"/>
  <c r="H14" i="3" s="1"/>
  <c r="G67" i="2"/>
  <c r="U67" i="2" s="1"/>
  <c r="H15" i="3" s="1"/>
  <c r="F67" i="2"/>
  <c r="H67" i="2" s="1"/>
  <c r="G46" i="2"/>
  <c r="U46" i="2" s="1"/>
  <c r="H8" i="3" s="1"/>
  <c r="F46" i="2"/>
  <c r="H46" i="2" s="1"/>
  <c r="F52" i="2"/>
  <c r="H52" i="2" s="1"/>
  <c r="G52" i="2"/>
  <c r="U52" i="2" s="1"/>
  <c r="H10" i="3" s="1"/>
  <c r="G91" i="2"/>
  <c r="U91" i="2" s="1"/>
  <c r="H23" i="3" s="1"/>
  <c r="F91" i="2"/>
  <c r="H91" i="2" s="1"/>
  <c r="G103" i="2"/>
  <c r="U103" i="2" s="1"/>
  <c r="H27" i="3" s="1"/>
  <c r="F103" i="2"/>
  <c r="H103" i="2" s="1"/>
  <c r="G109" i="2"/>
  <c r="U109" i="2" s="1"/>
  <c r="H29" i="3" s="1"/>
  <c r="F109" i="2"/>
  <c r="H109" i="2" s="1"/>
  <c r="F94" i="2"/>
  <c r="H94" i="2" s="1"/>
  <c r="G94" i="2"/>
  <c r="U94" i="2" s="1"/>
  <c r="H24" i="3" s="1"/>
  <c r="G79" i="2"/>
  <c r="U79" i="2" s="1"/>
  <c r="H19" i="3" s="1"/>
  <c r="F79" i="2"/>
  <c r="H79" i="2" s="1"/>
  <c r="F82" i="2"/>
  <c r="H82" i="2" s="1"/>
  <c r="G82" i="2"/>
  <c r="U82" i="2" s="1"/>
  <c r="H20" i="3" s="1"/>
  <c r="G85" i="2"/>
  <c r="U85" i="2" s="1"/>
  <c r="H21" i="3" s="1"/>
  <c r="F85" i="2"/>
  <c r="H85" i="2" s="1"/>
  <c r="F100" i="2"/>
  <c r="H100" i="2" s="1"/>
  <c r="G100" i="2"/>
  <c r="U100" i="2" s="1"/>
  <c r="H26" i="3" s="1"/>
  <c r="G55" i="2"/>
  <c r="U55" i="2" s="1"/>
  <c r="H11" i="3" s="1"/>
  <c r="F55" i="2"/>
  <c r="H55" i="2" s="1"/>
  <c r="J41" i="4"/>
  <c r="K41" i="4"/>
  <c r="K39" i="4"/>
  <c r="K38" i="4"/>
  <c r="J44" i="4" s="1"/>
  <c r="L41" i="4"/>
  <c r="J39" i="4"/>
  <c r="L38" i="4"/>
  <c r="J40" i="4"/>
  <c r="Z49" i="4" s="1"/>
  <c r="L42" i="4"/>
  <c r="D38" i="4"/>
  <c r="B42" i="4"/>
  <c r="K42" i="4"/>
  <c r="K40" i="4"/>
  <c r="B40" i="4"/>
  <c r="C40" i="4"/>
  <c r="D41" i="4"/>
  <c r="C38" i="4"/>
  <c r="D39" i="4"/>
  <c r="B38" i="4"/>
  <c r="C43" i="4" s="1"/>
  <c r="B41" i="4"/>
  <c r="C42" i="4"/>
  <c r="B39" i="4"/>
  <c r="C41" i="4"/>
  <c r="D42" i="4"/>
  <c r="C39" i="4"/>
  <c r="J42" i="4"/>
  <c r="L40" i="4"/>
  <c r="L39" i="4"/>
  <c r="T55" i="2" l="1"/>
  <c r="E11" i="3" s="1"/>
  <c r="G11" i="3" s="1"/>
  <c r="V55" i="2"/>
  <c r="I11" i="3" s="1"/>
  <c r="T85" i="2"/>
  <c r="E21" i="3" s="1"/>
  <c r="G21" i="3" s="1"/>
  <c r="V85" i="2"/>
  <c r="I21" i="3" s="1"/>
  <c r="T79" i="2"/>
  <c r="E19" i="3" s="1"/>
  <c r="G19" i="3" s="1"/>
  <c r="V79" i="2"/>
  <c r="I19" i="3" s="1"/>
  <c r="T109" i="2"/>
  <c r="E29" i="3" s="1"/>
  <c r="G29" i="3" s="1"/>
  <c r="V109" i="2"/>
  <c r="I29" i="3" s="1"/>
  <c r="T91" i="2"/>
  <c r="E23" i="3" s="1"/>
  <c r="G23" i="3" s="1"/>
  <c r="V91" i="2"/>
  <c r="I23" i="3" s="1"/>
  <c r="T46" i="2"/>
  <c r="E8" i="3" s="1"/>
  <c r="G8" i="3" s="1"/>
  <c r="V46" i="2"/>
  <c r="I8" i="3" s="1"/>
  <c r="T61" i="2"/>
  <c r="E13" i="3" s="1"/>
  <c r="G13" i="3" s="1"/>
  <c r="V61" i="2"/>
  <c r="I13" i="3" s="1"/>
  <c r="T115" i="2"/>
  <c r="E31" i="3" s="1"/>
  <c r="G31" i="3" s="1"/>
  <c r="V115" i="2"/>
  <c r="I31" i="3" s="1"/>
  <c r="V64" i="2"/>
  <c r="I14" i="3" s="1"/>
  <c r="T64" i="2"/>
  <c r="E14" i="3" s="1"/>
  <c r="G14" i="3" s="1"/>
  <c r="V58" i="2"/>
  <c r="I12" i="3" s="1"/>
  <c r="T58" i="2"/>
  <c r="E12" i="3" s="1"/>
  <c r="G12" i="3" s="1"/>
  <c r="T76" i="2"/>
  <c r="E18" i="3" s="1"/>
  <c r="G18" i="3" s="1"/>
  <c r="V76" i="2"/>
  <c r="I18" i="3" s="1"/>
  <c r="V106" i="2"/>
  <c r="I28" i="3" s="1"/>
  <c r="T106" i="2"/>
  <c r="E28" i="3" s="1"/>
  <c r="G28" i="3" s="1"/>
  <c r="T103" i="2"/>
  <c r="E27" i="3" s="1"/>
  <c r="G27" i="3" s="1"/>
  <c r="V103" i="2"/>
  <c r="I27" i="3" s="1"/>
  <c r="T67" i="2"/>
  <c r="E15" i="3" s="1"/>
  <c r="G15" i="3" s="1"/>
  <c r="V67" i="2"/>
  <c r="I15" i="3" s="1"/>
  <c r="T97" i="2"/>
  <c r="E25" i="3" s="1"/>
  <c r="G25" i="3" s="1"/>
  <c r="V97" i="2"/>
  <c r="I25" i="3" s="1"/>
  <c r="T49" i="2"/>
  <c r="E9" i="3" s="1"/>
  <c r="G9" i="3" s="1"/>
  <c r="V49" i="2"/>
  <c r="I9" i="3" s="1"/>
  <c r="T73" i="2"/>
  <c r="E17" i="3" s="1"/>
  <c r="G17" i="3" s="1"/>
  <c r="V73" i="2"/>
  <c r="I17" i="3" s="1"/>
  <c r="V100" i="2"/>
  <c r="I26" i="3" s="1"/>
  <c r="T100" i="2"/>
  <c r="E26" i="3" s="1"/>
  <c r="G26" i="3" s="1"/>
  <c r="V82" i="2"/>
  <c r="I20" i="3" s="1"/>
  <c r="T82" i="2"/>
  <c r="E20" i="3" s="1"/>
  <c r="G20" i="3" s="1"/>
  <c r="V94" i="2"/>
  <c r="I24" i="3" s="1"/>
  <c r="T94" i="2"/>
  <c r="E24" i="3" s="1"/>
  <c r="G24" i="3" s="1"/>
  <c r="T52" i="2"/>
  <c r="E10" i="3" s="1"/>
  <c r="G10" i="3" s="1"/>
  <c r="V52" i="2"/>
  <c r="I10" i="3" s="1"/>
  <c r="T88" i="2"/>
  <c r="E22" i="3" s="1"/>
  <c r="G22" i="3" s="1"/>
  <c r="V88" i="2"/>
  <c r="I22" i="3" s="1"/>
  <c r="T112" i="2"/>
  <c r="E30" i="3" s="1"/>
  <c r="G30" i="3" s="1"/>
  <c r="V112" i="2"/>
  <c r="I30" i="3" s="1"/>
  <c r="V70" i="2"/>
  <c r="I16" i="3" s="1"/>
  <c r="T70" i="2"/>
  <c r="E16" i="3" s="1"/>
  <c r="G16" i="3" s="1"/>
  <c r="J43" i="4"/>
  <c r="Z46" i="4"/>
  <c r="B122" i="4"/>
  <c r="Y47" i="4"/>
  <c r="B5" i="6" s="1"/>
  <c r="Z47" i="4"/>
  <c r="B44" i="4"/>
  <c r="N45" i="4" s="1"/>
  <c r="R44" i="4"/>
  <c r="B43" i="4"/>
  <c r="E55" i="4" l="1"/>
  <c r="E68" i="4"/>
  <c r="E64" i="4"/>
  <c r="E69" i="4"/>
  <c r="E47" i="4"/>
  <c r="E57" i="4"/>
  <c r="E67" i="4"/>
  <c r="E48" i="4"/>
  <c r="E56" i="4"/>
  <c r="E65" i="4"/>
  <c r="E61" i="4"/>
  <c r="E52" i="4"/>
  <c r="E63" i="4"/>
  <c r="E51" i="4"/>
  <c r="E62" i="4"/>
  <c r="E53" i="4"/>
  <c r="E54" i="4"/>
  <c r="E49" i="4"/>
  <c r="E66" i="4"/>
  <c r="E50" i="4"/>
  <c r="E46" i="4"/>
  <c r="O54" i="4"/>
  <c r="O61" i="4"/>
  <c r="O52" i="4"/>
  <c r="O51" i="4"/>
  <c r="O46" i="4"/>
  <c r="O62" i="4"/>
  <c r="O53" i="4"/>
  <c r="O55" i="4"/>
  <c r="P55" i="4" s="1"/>
  <c r="R55" i="4" s="1"/>
  <c r="O49" i="4"/>
  <c r="O66" i="4"/>
  <c r="O50" i="4"/>
  <c r="O47" i="4"/>
  <c r="O68" i="4"/>
  <c r="O64" i="4"/>
  <c r="P64" i="4" s="1"/>
  <c r="R64" i="4" s="1"/>
  <c r="O69" i="4"/>
  <c r="O57" i="4"/>
  <c r="O67" i="4"/>
  <c r="O48" i="4"/>
  <c r="O63" i="4"/>
  <c r="P61" i="4" s="1"/>
  <c r="R61" i="4" s="1"/>
  <c r="O56" i="4"/>
  <c r="O65" i="4"/>
  <c r="Q112" i="4"/>
  <c r="Q91" i="4"/>
  <c r="Q79" i="4"/>
  <c r="Q106" i="4"/>
  <c r="Q82" i="4"/>
  <c r="P82" i="4"/>
  <c r="R82" i="4" s="1"/>
  <c r="P79" i="4"/>
  <c r="R79" i="4" s="1"/>
  <c r="P112" i="4"/>
  <c r="R112" i="4" s="1"/>
  <c r="Q100" i="4"/>
  <c r="P100" i="4"/>
  <c r="R100" i="4" s="1"/>
  <c r="F38" i="11" a="1"/>
  <c r="H41" i="11" s="1"/>
  <c r="B38" i="11" a="1"/>
  <c r="C41" i="11" s="1"/>
  <c r="J38" i="11" a="1"/>
  <c r="Q61" i="4" l="1"/>
  <c r="Q55" i="4"/>
  <c r="Q64" i="4"/>
  <c r="P106" i="4"/>
  <c r="R106" i="4" s="1"/>
  <c r="P91" i="4"/>
  <c r="R91" i="4" s="1"/>
  <c r="G103" i="4"/>
  <c r="U103" i="4" s="1"/>
  <c r="H27" i="6" s="1"/>
  <c r="F103" i="4"/>
  <c r="H103" i="4" s="1"/>
  <c r="G97" i="4"/>
  <c r="U97" i="4" s="1"/>
  <c r="H25" i="6" s="1"/>
  <c r="F97" i="4"/>
  <c r="H97" i="4" s="1"/>
  <c r="G61" i="4"/>
  <c r="U61" i="4" s="1"/>
  <c r="H13" i="6" s="1"/>
  <c r="F61" i="4"/>
  <c r="H61" i="4" s="1"/>
  <c r="G115" i="4"/>
  <c r="U115" i="4" s="1"/>
  <c r="H31" i="6" s="1"/>
  <c r="F115" i="4"/>
  <c r="H115" i="4" s="1"/>
  <c r="F58" i="4"/>
  <c r="H58" i="4" s="1"/>
  <c r="G58" i="4"/>
  <c r="U58" i="4" s="1"/>
  <c r="H12" i="6" s="1"/>
  <c r="G76" i="4"/>
  <c r="U76" i="4" s="1"/>
  <c r="H18" i="6" s="1"/>
  <c r="F76" i="4"/>
  <c r="H76" i="4" s="1"/>
  <c r="G73" i="4"/>
  <c r="U73" i="4" s="1"/>
  <c r="H17" i="6" s="1"/>
  <c r="F73" i="4"/>
  <c r="H73" i="4" s="1"/>
  <c r="F112" i="4"/>
  <c r="H112" i="4" s="1"/>
  <c r="G112" i="4"/>
  <c r="U112" i="4" s="1"/>
  <c r="H30" i="6" s="1"/>
  <c r="F64" i="4"/>
  <c r="H64" i="4" s="1"/>
  <c r="G64" i="4"/>
  <c r="U64" i="4" s="1"/>
  <c r="H14" i="6" s="1"/>
  <c r="G109" i="4"/>
  <c r="U109" i="4" s="1"/>
  <c r="H29" i="6" s="1"/>
  <c r="F109" i="4"/>
  <c r="H109" i="4" s="1"/>
  <c r="P88" i="4"/>
  <c r="R88" i="4" s="1"/>
  <c r="Q88" i="4"/>
  <c r="Q76" i="4"/>
  <c r="P76" i="4"/>
  <c r="R76" i="4" s="1"/>
  <c r="Q85" i="4"/>
  <c r="P85" i="4"/>
  <c r="R85" i="4" s="1"/>
  <c r="Q109" i="4"/>
  <c r="P109" i="4"/>
  <c r="R109" i="4" s="1"/>
  <c r="Q97" i="4"/>
  <c r="P97" i="4"/>
  <c r="R97" i="4" s="1"/>
  <c r="Q103" i="4"/>
  <c r="P103" i="4"/>
  <c r="R103" i="4" s="1"/>
  <c r="Q46" i="4"/>
  <c r="P46" i="4"/>
  <c r="R46" i="4" s="1"/>
  <c r="Q70" i="4"/>
  <c r="P70" i="4"/>
  <c r="R70" i="4" s="1"/>
  <c r="G67" i="4"/>
  <c r="U67" i="4" s="1"/>
  <c r="H15" i="6" s="1"/>
  <c r="F67" i="4"/>
  <c r="H67" i="4" s="1"/>
  <c r="F88" i="4"/>
  <c r="H88" i="4" s="1"/>
  <c r="G88" i="4"/>
  <c r="U88" i="4" s="1"/>
  <c r="H22" i="6" s="1"/>
  <c r="G70" i="4"/>
  <c r="U70" i="4" s="1"/>
  <c r="H16" i="6" s="1"/>
  <c r="F70" i="4"/>
  <c r="H70" i="4" s="1"/>
  <c r="G49" i="4"/>
  <c r="U49" i="4" s="1"/>
  <c r="H9" i="6" s="1"/>
  <c r="F49" i="4"/>
  <c r="H49" i="4" s="1"/>
  <c r="G46" i="4"/>
  <c r="U46" i="4" s="1"/>
  <c r="H8" i="6" s="1"/>
  <c r="F46" i="4"/>
  <c r="H46" i="4" s="1"/>
  <c r="G55" i="4"/>
  <c r="U55" i="4" s="1"/>
  <c r="H11" i="6" s="1"/>
  <c r="F55" i="4"/>
  <c r="H55" i="4" s="1"/>
  <c r="Q58" i="4"/>
  <c r="P58" i="4"/>
  <c r="R58" i="4" s="1"/>
  <c r="Q94" i="4"/>
  <c r="P94" i="4"/>
  <c r="R94" i="4" s="1"/>
  <c r="Q73" i="4"/>
  <c r="P73" i="4"/>
  <c r="R73" i="4" s="1"/>
  <c r="Q115" i="4"/>
  <c r="P115" i="4"/>
  <c r="R115" i="4" s="1"/>
  <c r="G79" i="4"/>
  <c r="U79" i="4" s="1"/>
  <c r="H19" i="6" s="1"/>
  <c r="F79" i="4"/>
  <c r="H79" i="4" s="1"/>
  <c r="G106" i="4"/>
  <c r="U106" i="4" s="1"/>
  <c r="H28" i="6" s="1"/>
  <c r="F106" i="4"/>
  <c r="H106" i="4" s="1"/>
  <c r="G85" i="4"/>
  <c r="U85" i="4" s="1"/>
  <c r="H21" i="6" s="1"/>
  <c r="F85" i="4"/>
  <c r="H85" i="4" s="1"/>
  <c r="G82" i="4"/>
  <c r="U82" i="4" s="1"/>
  <c r="H20" i="6" s="1"/>
  <c r="F82" i="4"/>
  <c r="H82" i="4" s="1"/>
  <c r="G91" i="4"/>
  <c r="U91" i="4" s="1"/>
  <c r="H23" i="6" s="1"/>
  <c r="F91" i="4"/>
  <c r="H91" i="4" s="1"/>
  <c r="G100" i="4"/>
  <c r="U100" i="4" s="1"/>
  <c r="H26" i="6" s="1"/>
  <c r="F100" i="4"/>
  <c r="H100" i="4" s="1"/>
  <c r="Q49" i="4"/>
  <c r="P49" i="4"/>
  <c r="R49" i="4" s="1"/>
  <c r="F52" i="4"/>
  <c r="H52" i="4" s="1"/>
  <c r="G52" i="4"/>
  <c r="U52" i="4" s="1"/>
  <c r="H10" i="6" s="1"/>
  <c r="G94" i="4"/>
  <c r="U94" i="4" s="1"/>
  <c r="H24" i="6" s="1"/>
  <c r="F94" i="4"/>
  <c r="H94" i="4" s="1"/>
  <c r="Q67" i="4"/>
  <c r="P67" i="4"/>
  <c r="R67" i="4" s="1"/>
  <c r="Q52" i="4"/>
  <c r="P52" i="4"/>
  <c r="R52" i="4" s="1"/>
  <c r="B38" i="11"/>
  <c r="C43" i="11" s="1"/>
  <c r="D40" i="11"/>
  <c r="F40" i="11"/>
  <c r="Z48" i="11" s="1"/>
  <c r="F41" i="11"/>
  <c r="F38" i="11"/>
  <c r="G43" i="11" s="1"/>
  <c r="H38" i="11"/>
  <c r="G38" i="11"/>
  <c r="C39" i="11"/>
  <c r="F42" i="11"/>
  <c r="G40" i="11"/>
  <c r="G41" i="11"/>
  <c r="G42" i="11"/>
  <c r="H40" i="11"/>
  <c r="F39" i="11"/>
  <c r="D38" i="11"/>
  <c r="B41" i="11"/>
  <c r="B40" i="11"/>
  <c r="D41" i="11"/>
  <c r="D42" i="11"/>
  <c r="C40" i="11"/>
  <c r="B42" i="11"/>
  <c r="C38" i="11"/>
  <c r="B43" i="11" s="1"/>
  <c r="K39" i="11"/>
  <c r="J39" i="11"/>
  <c r="L39" i="11"/>
  <c r="J38" i="11"/>
  <c r="K43" i="11" s="1"/>
  <c r="L40" i="11"/>
  <c r="L42" i="11"/>
  <c r="K42" i="11"/>
  <c r="K40" i="11"/>
  <c r="L38" i="11"/>
  <c r="J42" i="11"/>
  <c r="K41" i="11"/>
  <c r="J41" i="11"/>
  <c r="L41" i="11"/>
  <c r="K38" i="11"/>
  <c r="J40" i="11"/>
  <c r="Z49" i="11" s="1"/>
  <c r="C42" i="11"/>
  <c r="B39" i="11"/>
  <c r="D39" i="11"/>
  <c r="H42" i="11"/>
  <c r="H39" i="11"/>
  <c r="G39" i="11"/>
  <c r="E46" i="11" l="1"/>
  <c r="E67" i="11"/>
  <c r="E57" i="11"/>
  <c r="E51" i="11"/>
  <c r="E68" i="11"/>
  <c r="E53" i="11"/>
  <c r="E52" i="11"/>
  <c r="E50" i="11"/>
  <c r="E55" i="11"/>
  <c r="E62" i="11"/>
  <c r="E61" i="11"/>
  <c r="E54" i="11"/>
  <c r="E48" i="11"/>
  <c r="E63" i="11"/>
  <c r="E69" i="11"/>
  <c r="E65" i="11"/>
  <c r="E66" i="11"/>
  <c r="E47" i="11"/>
  <c r="E49" i="11"/>
  <c r="E56" i="11"/>
  <c r="E64" i="11"/>
  <c r="T100" i="4"/>
  <c r="E26" i="6" s="1"/>
  <c r="G26" i="6" s="1"/>
  <c r="V100" i="4"/>
  <c r="J26" i="6" s="1"/>
  <c r="T76" i="4"/>
  <c r="E18" i="6" s="1"/>
  <c r="G18" i="6" s="1"/>
  <c r="V76" i="4"/>
  <c r="J18" i="6" s="1"/>
  <c r="T115" i="4"/>
  <c r="E31" i="6" s="1"/>
  <c r="G31" i="6" s="1"/>
  <c r="V115" i="4"/>
  <c r="J31" i="6" s="1"/>
  <c r="T52" i="4"/>
  <c r="E10" i="6" s="1"/>
  <c r="G10" i="6" s="1"/>
  <c r="V52" i="4"/>
  <c r="J10" i="6" s="1"/>
  <c r="T88" i="4"/>
  <c r="E22" i="6" s="1"/>
  <c r="G22" i="6" s="1"/>
  <c r="V88" i="4"/>
  <c r="J22" i="6" s="1"/>
  <c r="T112" i="4"/>
  <c r="E30" i="6" s="1"/>
  <c r="G30" i="6" s="1"/>
  <c r="V112" i="4"/>
  <c r="J30" i="6" s="1"/>
  <c r="T94" i="4"/>
  <c r="E24" i="6" s="1"/>
  <c r="G24" i="6" s="1"/>
  <c r="V94" i="4"/>
  <c r="J24" i="6" s="1"/>
  <c r="T91" i="4"/>
  <c r="E23" i="6" s="1"/>
  <c r="G23" i="6" s="1"/>
  <c r="V91" i="4"/>
  <c r="J23" i="6" s="1"/>
  <c r="T85" i="4"/>
  <c r="E21" i="6" s="1"/>
  <c r="G21" i="6" s="1"/>
  <c r="V85" i="4"/>
  <c r="J21" i="6" s="1"/>
  <c r="T79" i="4"/>
  <c r="E19" i="6" s="1"/>
  <c r="G19" i="6" s="1"/>
  <c r="V79" i="4"/>
  <c r="J19" i="6" s="1"/>
  <c r="T46" i="4"/>
  <c r="E8" i="6" s="1"/>
  <c r="G8" i="6" s="1"/>
  <c r="V46" i="4"/>
  <c r="J8" i="6" s="1"/>
  <c r="V70" i="4"/>
  <c r="J16" i="6" s="1"/>
  <c r="T70" i="4"/>
  <c r="E16" i="6" s="1"/>
  <c r="G16" i="6" s="1"/>
  <c r="T67" i="4"/>
  <c r="E15" i="6" s="1"/>
  <c r="G15" i="6" s="1"/>
  <c r="V67" i="4"/>
  <c r="J15" i="6" s="1"/>
  <c r="T73" i="4"/>
  <c r="E17" i="6" s="1"/>
  <c r="G17" i="6" s="1"/>
  <c r="V73" i="4"/>
  <c r="J17" i="6" s="1"/>
  <c r="T61" i="4"/>
  <c r="E13" i="6" s="1"/>
  <c r="G13" i="6" s="1"/>
  <c r="V61" i="4"/>
  <c r="J13" i="6" s="1"/>
  <c r="T103" i="4"/>
  <c r="E27" i="6" s="1"/>
  <c r="G27" i="6" s="1"/>
  <c r="V103" i="4"/>
  <c r="J27" i="6" s="1"/>
  <c r="T82" i="4"/>
  <c r="E20" i="6" s="1"/>
  <c r="G20" i="6" s="1"/>
  <c r="V82" i="4"/>
  <c r="J20" i="6" s="1"/>
  <c r="T106" i="4"/>
  <c r="E28" i="6" s="1"/>
  <c r="G28" i="6" s="1"/>
  <c r="V106" i="4"/>
  <c r="J28" i="6" s="1"/>
  <c r="T55" i="4"/>
  <c r="E11" i="6" s="1"/>
  <c r="G11" i="6" s="1"/>
  <c r="V55" i="4"/>
  <c r="J11" i="6" s="1"/>
  <c r="T49" i="4"/>
  <c r="E9" i="6" s="1"/>
  <c r="G9" i="6" s="1"/>
  <c r="V49" i="4"/>
  <c r="J9" i="6" s="1"/>
  <c r="T109" i="4"/>
  <c r="E29" i="6" s="1"/>
  <c r="G29" i="6" s="1"/>
  <c r="V109" i="4"/>
  <c r="J29" i="6" s="1"/>
  <c r="T97" i="4"/>
  <c r="E25" i="6" s="1"/>
  <c r="G25" i="6" s="1"/>
  <c r="V97" i="4"/>
  <c r="J25" i="6" s="1"/>
  <c r="T64" i="4"/>
  <c r="E14" i="6" s="1"/>
  <c r="G14" i="6" s="1"/>
  <c r="V64" i="4"/>
  <c r="J14" i="6" s="1"/>
  <c r="T58" i="4"/>
  <c r="E12" i="6" s="1"/>
  <c r="G12" i="6" s="1"/>
  <c r="V58" i="4"/>
  <c r="J12" i="6" s="1"/>
  <c r="B44" i="11"/>
  <c r="F44" i="11"/>
  <c r="F43" i="11"/>
  <c r="B122" i="11"/>
  <c r="Y47" i="11"/>
  <c r="B5" i="9" s="1"/>
  <c r="Z47" i="11"/>
  <c r="Z46" i="11"/>
  <c r="R44" i="11"/>
  <c r="J43" i="11"/>
  <c r="J44" i="11"/>
  <c r="N45" i="11" l="1"/>
  <c r="O68" i="11"/>
  <c r="O55" i="11"/>
  <c r="O66" i="11"/>
  <c r="O46" i="11"/>
  <c r="O48" i="11"/>
  <c r="O57" i="11"/>
  <c r="O49" i="11"/>
  <c r="O63" i="11"/>
  <c r="O56" i="11"/>
  <c r="O47" i="11"/>
  <c r="O64" i="11"/>
  <c r="O67" i="11"/>
  <c r="O51" i="11"/>
  <c r="O53" i="11"/>
  <c r="O52" i="11"/>
  <c r="O62" i="11"/>
  <c r="O50" i="11"/>
  <c r="O61" i="11"/>
  <c r="O54" i="11"/>
  <c r="O69" i="11"/>
  <c r="O65" i="11"/>
  <c r="J63" i="11"/>
  <c r="J53" i="11"/>
  <c r="J47" i="11"/>
  <c r="J67" i="11"/>
  <c r="J51" i="11"/>
  <c r="J55" i="11"/>
  <c r="J61" i="11"/>
  <c r="J54" i="11"/>
  <c r="J48" i="11"/>
  <c r="J69" i="11"/>
  <c r="J65" i="11"/>
  <c r="J66" i="11"/>
  <c r="J46" i="11"/>
  <c r="J57" i="11"/>
  <c r="J49" i="11"/>
  <c r="J56" i="11"/>
  <c r="J64" i="11"/>
  <c r="J50" i="11"/>
  <c r="J68" i="11"/>
  <c r="J52" i="11"/>
  <c r="J62" i="11"/>
  <c r="F91" i="11"/>
  <c r="H91" i="11" s="1"/>
  <c r="G91" i="11"/>
  <c r="F55" i="11"/>
  <c r="H55" i="11" s="1"/>
  <c r="G55" i="11"/>
  <c r="F85" i="11"/>
  <c r="H85" i="11" s="1"/>
  <c r="G85" i="11"/>
  <c r="F70" i="11"/>
  <c r="H70" i="11" s="1"/>
  <c r="G70" i="11"/>
  <c r="F58" i="11"/>
  <c r="H58" i="11" s="1"/>
  <c r="G58" i="11"/>
  <c r="F82" i="11"/>
  <c r="H82" i="11" s="1"/>
  <c r="G82" i="11"/>
  <c r="F49" i="11"/>
  <c r="H49" i="11" s="1"/>
  <c r="G49" i="11"/>
  <c r="F115" i="11"/>
  <c r="H115" i="11" s="1"/>
  <c r="G115" i="11"/>
  <c r="F67" i="11"/>
  <c r="H67" i="11" s="1"/>
  <c r="G67" i="11"/>
  <c r="F97" i="11"/>
  <c r="H97" i="11" s="1"/>
  <c r="G97" i="11"/>
  <c r="F94" i="11"/>
  <c r="H94" i="11" s="1"/>
  <c r="G94" i="11"/>
  <c r="F46" i="11"/>
  <c r="H46" i="11" s="1"/>
  <c r="G46" i="11"/>
  <c r="F61" i="11"/>
  <c r="H61" i="11" s="1"/>
  <c r="G61" i="11"/>
  <c r="F52" i="11"/>
  <c r="H52" i="11" s="1"/>
  <c r="G52" i="11"/>
  <c r="F103" i="11"/>
  <c r="H103" i="11" s="1"/>
  <c r="G103" i="11"/>
  <c r="F88" i="11"/>
  <c r="H88" i="11" s="1"/>
  <c r="G88" i="11"/>
  <c r="F100" i="11"/>
  <c r="H100" i="11" s="1"/>
  <c r="G100" i="11"/>
  <c r="F79" i="11"/>
  <c r="H79" i="11" s="1"/>
  <c r="G79" i="11"/>
  <c r="F106" i="11"/>
  <c r="H106" i="11" s="1"/>
  <c r="G106" i="11"/>
  <c r="F64" i="11"/>
  <c r="H64" i="11" s="1"/>
  <c r="G64" i="11"/>
  <c r="F112" i="11"/>
  <c r="H112" i="11" s="1"/>
  <c r="G112" i="11"/>
  <c r="F73" i="11"/>
  <c r="H73" i="11" s="1"/>
  <c r="G73" i="11"/>
  <c r="F76" i="11"/>
  <c r="H76" i="11" s="1"/>
  <c r="G76" i="11"/>
  <c r="F109" i="11"/>
  <c r="H109" i="11" s="1"/>
  <c r="G109" i="11"/>
  <c r="Q52" i="11" l="1"/>
  <c r="U52" i="11" s="1"/>
  <c r="H10" i="9" s="1"/>
  <c r="P52" i="11"/>
  <c r="R52" i="11" s="1"/>
  <c r="V52" i="11" s="1"/>
  <c r="J10" i="9" s="1"/>
  <c r="Q64" i="11"/>
  <c r="U64" i="11" s="1"/>
  <c r="H14" i="9" s="1"/>
  <c r="P64" i="11"/>
  <c r="R64" i="11" s="1"/>
  <c r="Q79" i="11"/>
  <c r="U79" i="11" s="1"/>
  <c r="H19" i="9" s="1"/>
  <c r="P79" i="11"/>
  <c r="R79" i="11" s="1"/>
  <c r="V79" i="11" s="1"/>
  <c r="J19" i="9" s="1"/>
  <c r="Q109" i="11"/>
  <c r="U109" i="11" s="1"/>
  <c r="H29" i="9" s="1"/>
  <c r="P109" i="11"/>
  <c r="R109" i="11" s="1"/>
  <c r="Q115" i="11"/>
  <c r="U115" i="11" s="1"/>
  <c r="H31" i="9" s="1"/>
  <c r="P115" i="11"/>
  <c r="R115" i="11" s="1"/>
  <c r="V115" i="11" s="1"/>
  <c r="J31" i="9" s="1"/>
  <c r="Q73" i="11"/>
  <c r="U73" i="11" s="1"/>
  <c r="H17" i="9" s="1"/>
  <c r="P73" i="11"/>
  <c r="R73" i="11" s="1"/>
  <c r="Q97" i="11"/>
  <c r="U97" i="11" s="1"/>
  <c r="H25" i="9" s="1"/>
  <c r="P97" i="11"/>
  <c r="R97" i="11" s="1"/>
  <c r="V97" i="11" s="1"/>
  <c r="J25" i="9" s="1"/>
  <c r="Q85" i="11"/>
  <c r="U85" i="11" s="1"/>
  <c r="H21" i="9" s="1"/>
  <c r="P85" i="11"/>
  <c r="R85" i="11" s="1"/>
  <c r="V85" i="11" s="1"/>
  <c r="J21" i="9" s="1"/>
  <c r="Q55" i="11"/>
  <c r="U55" i="11" s="1"/>
  <c r="H11" i="9" s="1"/>
  <c r="P55" i="11"/>
  <c r="R55" i="11" s="1"/>
  <c r="V55" i="11" s="1"/>
  <c r="J11" i="9" s="1"/>
  <c r="P88" i="11"/>
  <c r="R88" i="11" s="1"/>
  <c r="Q88" i="11"/>
  <c r="U88" i="11" s="1"/>
  <c r="H22" i="9" s="1"/>
  <c r="Q58" i="11"/>
  <c r="U58" i="11" s="1"/>
  <c r="H12" i="9" s="1"/>
  <c r="P58" i="11"/>
  <c r="R58" i="11" s="1"/>
  <c r="Q103" i="11"/>
  <c r="U103" i="11" s="1"/>
  <c r="H27" i="9" s="1"/>
  <c r="P103" i="11"/>
  <c r="R103" i="11" s="1"/>
  <c r="V103" i="11" s="1"/>
  <c r="J27" i="9" s="1"/>
  <c r="P49" i="11"/>
  <c r="R49" i="11" s="1"/>
  <c r="V49" i="11" s="1"/>
  <c r="J9" i="9" s="1"/>
  <c r="Q49" i="11"/>
  <c r="U49" i="11" s="1"/>
  <c r="H9" i="9" s="1"/>
  <c r="Q106" i="11"/>
  <c r="U106" i="11" s="1"/>
  <c r="H28" i="9" s="1"/>
  <c r="P106" i="11"/>
  <c r="R106" i="11" s="1"/>
  <c r="V106" i="11" s="1"/>
  <c r="J28" i="9" s="1"/>
  <c r="Q67" i="11"/>
  <c r="U67" i="11" s="1"/>
  <c r="H15" i="9" s="1"/>
  <c r="P67" i="11"/>
  <c r="R67" i="11" s="1"/>
  <c r="V67" i="11" s="1"/>
  <c r="J15" i="9" s="1"/>
  <c r="Q70" i="11"/>
  <c r="U70" i="11" s="1"/>
  <c r="H16" i="9" s="1"/>
  <c r="P70" i="11"/>
  <c r="R70" i="11" s="1"/>
  <c r="V70" i="11" s="1"/>
  <c r="J16" i="9" s="1"/>
  <c r="Q112" i="11"/>
  <c r="U112" i="11" s="1"/>
  <c r="H30" i="9" s="1"/>
  <c r="P112" i="11"/>
  <c r="R112" i="11" s="1"/>
  <c r="Q82" i="11"/>
  <c r="U82" i="11" s="1"/>
  <c r="H20" i="9" s="1"/>
  <c r="P82" i="11"/>
  <c r="R82" i="11" s="1"/>
  <c r="V82" i="11" s="1"/>
  <c r="J20" i="9" s="1"/>
  <c r="Q76" i="11"/>
  <c r="U76" i="11" s="1"/>
  <c r="H18" i="9" s="1"/>
  <c r="P76" i="11"/>
  <c r="R76" i="11" s="1"/>
  <c r="V76" i="11" s="1"/>
  <c r="J18" i="9" s="1"/>
  <c r="Q61" i="11"/>
  <c r="U61" i="11" s="1"/>
  <c r="H13" i="9" s="1"/>
  <c r="P61" i="11"/>
  <c r="R61" i="11" s="1"/>
  <c r="Q91" i="11"/>
  <c r="U91" i="11" s="1"/>
  <c r="H23" i="9" s="1"/>
  <c r="P91" i="11"/>
  <c r="R91" i="11" s="1"/>
  <c r="V91" i="11" s="1"/>
  <c r="J23" i="9" s="1"/>
  <c r="Q100" i="11"/>
  <c r="U100" i="11" s="1"/>
  <c r="H26" i="9" s="1"/>
  <c r="P100" i="11"/>
  <c r="R100" i="11" s="1"/>
  <c r="V100" i="11" s="1"/>
  <c r="J26" i="9" s="1"/>
  <c r="Q94" i="11"/>
  <c r="U94" i="11" s="1"/>
  <c r="H24" i="9" s="1"/>
  <c r="P94" i="11"/>
  <c r="R94" i="11" s="1"/>
  <c r="Q46" i="11"/>
  <c r="U46" i="11" s="1"/>
  <c r="H8" i="9" s="1"/>
  <c r="P46" i="11"/>
  <c r="R46" i="11" s="1"/>
  <c r="V73" i="11"/>
  <c r="J17" i="9" s="1"/>
  <c r="T73" i="11"/>
  <c r="E17" i="9" s="1"/>
  <c r="G17" i="9" s="1"/>
  <c r="V109" i="11"/>
  <c r="J29" i="9" s="1"/>
  <c r="T109" i="11"/>
  <c r="E29" i="9" s="1"/>
  <c r="G29" i="9" s="1"/>
  <c r="V64" i="11"/>
  <c r="J14" i="9" s="1"/>
  <c r="T64" i="11"/>
  <c r="E14" i="9" s="1"/>
  <c r="G14" i="9" s="1"/>
  <c r="V88" i="11"/>
  <c r="J22" i="9" s="1"/>
  <c r="T88" i="11"/>
  <c r="E22" i="9" s="1"/>
  <c r="G22" i="9" s="1"/>
  <c r="T97" i="11"/>
  <c r="E25" i="9" s="1"/>
  <c r="G25" i="9" s="1"/>
  <c r="V112" i="11"/>
  <c r="J30" i="9" s="1"/>
  <c r="T100" i="11"/>
  <c r="E26" i="9" s="1"/>
  <c r="G26" i="9" s="1"/>
  <c r="V61" i="11"/>
  <c r="J13" i="9" s="1"/>
  <c r="V94" i="11"/>
  <c r="J24" i="9" s="1"/>
  <c r="V58" i="11"/>
  <c r="J12" i="9" s="1"/>
  <c r="L73" i="11"/>
  <c r="K73" i="11"/>
  <c r="M73" i="11" s="1"/>
  <c r="L103" i="11"/>
  <c r="K103" i="11"/>
  <c r="M103" i="11" s="1"/>
  <c r="L91" i="11"/>
  <c r="K91" i="11"/>
  <c r="M91" i="11" s="1"/>
  <c r="K46" i="11"/>
  <c r="M46" i="11" s="1"/>
  <c r="L46" i="11"/>
  <c r="K112" i="11"/>
  <c r="M112" i="11" s="1"/>
  <c r="L112" i="11"/>
  <c r="K67" i="11"/>
  <c r="M67" i="11" s="1"/>
  <c r="L67" i="11"/>
  <c r="K76" i="11"/>
  <c r="M76" i="11" s="1"/>
  <c r="L76" i="11"/>
  <c r="K58" i="11"/>
  <c r="M58" i="11" s="1"/>
  <c r="L58" i="11"/>
  <c r="L79" i="11"/>
  <c r="K79" i="11"/>
  <c r="M79" i="11" s="1"/>
  <c r="K109" i="11"/>
  <c r="M109" i="11" s="1"/>
  <c r="L109" i="11"/>
  <c r="K64" i="11"/>
  <c r="M64" i="11" s="1"/>
  <c r="L64" i="11"/>
  <c r="K70" i="11"/>
  <c r="M70" i="11" s="1"/>
  <c r="L70" i="11"/>
  <c r="K85" i="11"/>
  <c r="M85" i="11" s="1"/>
  <c r="L85" i="11"/>
  <c r="K55" i="11"/>
  <c r="M55" i="11" s="1"/>
  <c r="L55" i="11"/>
  <c r="K106" i="11"/>
  <c r="M106" i="11" s="1"/>
  <c r="L106" i="11"/>
  <c r="L49" i="11"/>
  <c r="K49" i="11"/>
  <c r="M49" i="11" s="1"/>
  <c r="K82" i="11"/>
  <c r="M82" i="11" s="1"/>
  <c r="L82" i="11"/>
  <c r="K88" i="11"/>
  <c r="M88" i="11" s="1"/>
  <c r="L88" i="11"/>
  <c r="L61" i="11"/>
  <c r="K61" i="11"/>
  <c r="M61" i="11" s="1"/>
  <c r="K100" i="11"/>
  <c r="M100" i="11" s="1"/>
  <c r="L100" i="11"/>
  <c r="K52" i="11"/>
  <c r="M52" i="11" s="1"/>
  <c r="L52" i="11"/>
  <c r="L115" i="11"/>
  <c r="K115" i="11"/>
  <c r="M115" i="11" s="1"/>
  <c r="K97" i="11"/>
  <c r="M97" i="11" s="1"/>
  <c r="L97" i="11"/>
  <c r="K94" i="11"/>
  <c r="M94" i="11" s="1"/>
  <c r="L94" i="11"/>
  <c r="T76" i="11" l="1"/>
  <c r="E18" i="9" s="1"/>
  <c r="G18" i="9" s="1"/>
  <c r="T55" i="11"/>
  <c r="E11" i="9" s="1"/>
  <c r="G11" i="9" s="1"/>
  <c r="T91" i="11"/>
  <c r="E23" i="9" s="1"/>
  <c r="G23" i="9" s="1"/>
  <c r="T67" i="11"/>
  <c r="E15" i="9" s="1"/>
  <c r="G15" i="9" s="1"/>
  <c r="T58" i="11"/>
  <c r="E12" i="9" s="1"/>
  <c r="G12" i="9" s="1"/>
  <c r="T94" i="11"/>
  <c r="E24" i="9" s="1"/>
  <c r="G24" i="9" s="1"/>
  <c r="T112" i="11"/>
  <c r="E30" i="9" s="1"/>
  <c r="G30" i="9" s="1"/>
  <c r="T46" i="11"/>
  <c r="E8" i="9" s="1"/>
  <c r="G8" i="9" s="1"/>
  <c r="T115" i="11"/>
  <c r="E31" i="9" s="1"/>
  <c r="G31" i="9" s="1"/>
  <c r="T79" i="11"/>
  <c r="E19" i="9" s="1"/>
  <c r="G19" i="9" s="1"/>
  <c r="T61" i="11"/>
  <c r="E13" i="9" s="1"/>
  <c r="G13" i="9" s="1"/>
  <c r="T70" i="11"/>
  <c r="E16" i="9" s="1"/>
  <c r="G16" i="9" s="1"/>
  <c r="T52" i="11"/>
  <c r="E10" i="9" s="1"/>
  <c r="G10" i="9" s="1"/>
  <c r="T85" i="11"/>
  <c r="E21" i="9" s="1"/>
  <c r="G21" i="9" s="1"/>
  <c r="T49" i="11"/>
  <c r="E9" i="9" s="1"/>
  <c r="G9" i="9" s="1"/>
  <c r="T103" i="11"/>
  <c r="E27" i="9" s="1"/>
  <c r="G27" i="9" s="1"/>
  <c r="T106" i="11"/>
  <c r="E28" i="9" s="1"/>
  <c r="G28" i="9" s="1"/>
  <c r="T82" i="11"/>
  <c r="E20" i="9" s="1"/>
  <c r="G20" i="9" s="1"/>
  <c r="V46" i="11"/>
  <c r="J8" i="9" s="1"/>
  <c r="B38" i="5" a="1"/>
  <c r="B39" i="5" s="1"/>
  <c r="J38" i="5" a="1"/>
  <c r="J42" i="5" s="1"/>
  <c r="D40" i="5" l="1"/>
  <c r="J40" i="5"/>
  <c r="Z49" i="5" s="1"/>
  <c r="J39" i="5"/>
  <c r="C38" i="5"/>
  <c r="J41" i="5"/>
  <c r="B42" i="5"/>
  <c r="C39" i="5"/>
  <c r="J38" i="5"/>
  <c r="K43" i="5" s="1"/>
  <c r="K39" i="5"/>
  <c r="C41" i="5"/>
  <c r="L39" i="5"/>
  <c r="L40" i="5"/>
  <c r="D38" i="5"/>
  <c r="B41" i="5"/>
  <c r="C42" i="5"/>
  <c r="D39" i="5"/>
  <c r="L41" i="5"/>
  <c r="L38" i="5"/>
  <c r="L42" i="5"/>
  <c r="K38" i="5"/>
  <c r="D42" i="5"/>
  <c r="B40" i="5"/>
  <c r="K40" i="5"/>
  <c r="C40" i="5"/>
  <c r="K42" i="5"/>
  <c r="B38" i="5"/>
  <c r="C43" i="5" s="1"/>
  <c r="K41" i="5"/>
  <c r="D41" i="5"/>
  <c r="J43" i="5" l="1"/>
  <c r="J44" i="5"/>
  <c r="B44" i="5"/>
  <c r="N45" i="5" s="1"/>
  <c r="B43" i="5"/>
  <c r="Y47" i="5"/>
  <c r="L5" i="6" s="1"/>
  <c r="Z47" i="5"/>
  <c r="B122" i="5"/>
  <c r="F38" i="5" a="1"/>
  <c r="F40" i="5" s="1"/>
  <c r="E49" i="5" l="1"/>
  <c r="E51" i="5"/>
  <c r="E47" i="5"/>
  <c r="E54" i="5"/>
  <c r="E66" i="5"/>
  <c r="E46" i="5"/>
  <c r="E57" i="5"/>
  <c r="E55" i="5"/>
  <c r="E48" i="5"/>
  <c r="E67" i="5"/>
  <c r="E68" i="5"/>
  <c r="E63" i="5"/>
  <c r="E65" i="5"/>
  <c r="E69" i="5"/>
  <c r="E56" i="5"/>
  <c r="E50" i="5"/>
  <c r="E52" i="5"/>
  <c r="E53" i="5"/>
  <c r="E64" i="5"/>
  <c r="E62" i="5"/>
  <c r="E61" i="5"/>
  <c r="O47" i="5"/>
  <c r="O55" i="5"/>
  <c r="O67" i="5"/>
  <c r="O62" i="5"/>
  <c r="O68" i="5"/>
  <c r="O63" i="5"/>
  <c r="O65" i="5"/>
  <c r="O69" i="5"/>
  <c r="O61" i="5"/>
  <c r="O50" i="5"/>
  <c r="O66" i="5"/>
  <c r="O49" i="5"/>
  <c r="O51" i="5"/>
  <c r="O57" i="5"/>
  <c r="O64" i="5"/>
  <c r="O46" i="5"/>
  <c r="O48" i="5"/>
  <c r="O56" i="5"/>
  <c r="O53" i="5"/>
  <c r="O52" i="5"/>
  <c r="O54" i="5"/>
  <c r="R44" i="5"/>
  <c r="Z48" i="5"/>
  <c r="Z46" i="5"/>
  <c r="G38" i="5"/>
  <c r="F38" i="5"/>
  <c r="G43" i="5" s="1"/>
  <c r="G40" i="5"/>
  <c r="H38" i="5"/>
  <c r="H40" i="5"/>
  <c r="H42" i="5"/>
  <c r="G39" i="5"/>
  <c r="F39" i="5"/>
  <c r="H41" i="5"/>
  <c r="G41" i="5"/>
  <c r="G42" i="5"/>
  <c r="F42" i="5"/>
  <c r="F41" i="5"/>
  <c r="H39" i="5"/>
  <c r="Q49" i="5" l="1"/>
  <c r="Q64" i="5"/>
  <c r="P64" i="5"/>
  <c r="R64" i="5" s="1"/>
  <c r="P67" i="5"/>
  <c r="R67" i="5" s="1"/>
  <c r="Q67" i="5"/>
  <c r="G49" i="5"/>
  <c r="U49" i="5" s="1"/>
  <c r="R9" i="6" s="1"/>
  <c r="G55" i="5"/>
  <c r="U55" i="5" s="1"/>
  <c r="R11" i="6" s="1"/>
  <c r="F55" i="5"/>
  <c r="P55" i="5"/>
  <c r="R55" i="5" s="1"/>
  <c r="Q55" i="5"/>
  <c r="G64" i="5"/>
  <c r="U64" i="5" s="1"/>
  <c r="R14" i="6" s="1"/>
  <c r="F64" i="5"/>
  <c r="P61" i="5"/>
  <c r="R61" i="5" s="1"/>
  <c r="Q61" i="5"/>
  <c r="F67" i="5"/>
  <c r="G67" i="5"/>
  <c r="U67" i="5" s="1"/>
  <c r="R15" i="6" s="1"/>
  <c r="G46" i="5"/>
  <c r="U46" i="5" s="1"/>
  <c r="R8" i="6" s="1"/>
  <c r="F46" i="5"/>
  <c r="P52" i="5"/>
  <c r="R52" i="5" s="1"/>
  <c r="Q52" i="5"/>
  <c r="P46" i="5"/>
  <c r="R46" i="5" s="1"/>
  <c r="Q46" i="5"/>
  <c r="P49" i="5"/>
  <c r="R49" i="5" s="1"/>
  <c r="F61" i="5"/>
  <c r="G61" i="5"/>
  <c r="U61" i="5" s="1"/>
  <c r="R13" i="6" s="1"/>
  <c r="F52" i="5"/>
  <c r="G52" i="5"/>
  <c r="U52" i="5" s="1"/>
  <c r="R10" i="6" s="1"/>
  <c r="F49" i="5"/>
  <c r="F43" i="5"/>
  <c r="F44" i="5"/>
  <c r="H49" i="5" l="1"/>
  <c r="V49" i="5" s="1"/>
  <c r="T9" i="6" s="1"/>
  <c r="T49" i="5"/>
  <c r="O9" i="6" s="1"/>
  <c r="Q9" i="6" s="1"/>
  <c r="H64" i="5"/>
  <c r="V64" i="5" s="1"/>
  <c r="T14" i="6" s="1"/>
  <c r="T64" i="5"/>
  <c r="O14" i="6" s="1"/>
  <c r="Q14" i="6" s="1"/>
  <c r="H55" i="5"/>
  <c r="V55" i="5" s="1"/>
  <c r="T11" i="6" s="1"/>
  <c r="T55" i="5"/>
  <c r="O11" i="6" s="1"/>
  <c r="Q11" i="6" s="1"/>
  <c r="H67" i="5"/>
  <c r="V67" i="5" s="1"/>
  <c r="T15" i="6" s="1"/>
  <c r="T67" i="5"/>
  <c r="O15" i="6" s="1"/>
  <c r="Q15" i="6" s="1"/>
  <c r="J47" i="5"/>
  <c r="J50" i="5"/>
  <c r="J54" i="5"/>
  <c r="J49" i="5"/>
  <c r="J66" i="5"/>
  <c r="J64" i="5"/>
  <c r="J68" i="5"/>
  <c r="J55" i="5"/>
  <c r="J48" i="5"/>
  <c r="J63" i="5"/>
  <c r="J69" i="5"/>
  <c r="J53" i="5"/>
  <c r="J52" i="5"/>
  <c r="J46" i="5"/>
  <c r="J62" i="5"/>
  <c r="J61" i="5"/>
  <c r="J51" i="5"/>
  <c r="J56" i="5"/>
  <c r="J57" i="5"/>
  <c r="J67" i="5"/>
  <c r="J65" i="5"/>
  <c r="H61" i="5"/>
  <c r="V61" i="5" s="1"/>
  <c r="T13" i="6" s="1"/>
  <c r="T61" i="5"/>
  <c r="O13" i="6" s="1"/>
  <c r="Q13" i="6" s="1"/>
  <c r="H52" i="5"/>
  <c r="V52" i="5" s="1"/>
  <c r="T10" i="6" s="1"/>
  <c r="T52" i="5"/>
  <c r="O10" i="6" s="1"/>
  <c r="Q10" i="6" s="1"/>
  <c r="H46" i="5"/>
  <c r="V46" i="5" s="1"/>
  <c r="T8" i="6" s="1"/>
  <c r="T46" i="5"/>
  <c r="O8" i="6" s="1"/>
  <c r="Q8" i="6" s="1"/>
  <c r="K67" i="5" l="1"/>
  <c r="M67" i="5" s="1"/>
  <c r="L67" i="5"/>
  <c r="K61" i="5"/>
  <c r="M61" i="5" s="1"/>
  <c r="L61" i="5"/>
  <c r="L55" i="5"/>
  <c r="K55" i="5"/>
  <c r="M55" i="5" s="1"/>
  <c r="K49" i="5"/>
  <c r="M49" i="5" s="1"/>
  <c r="L49" i="5"/>
  <c r="L46" i="5"/>
  <c r="K46" i="5"/>
  <c r="M46" i="5" s="1"/>
  <c r="L64" i="5"/>
  <c r="K64" i="5"/>
  <c r="M64" i="5" s="1"/>
  <c r="K52" i="5"/>
  <c r="M52" i="5" s="1"/>
  <c r="L52" i="5"/>
  <c r="F38" i="10" a="1"/>
  <c r="F41" i="10" s="1"/>
  <c r="G39" i="10" l="1"/>
  <c r="H42" i="10"/>
  <c r="F40" i="10"/>
  <c r="H40" i="10"/>
  <c r="G38" i="10"/>
  <c r="G41" i="10"/>
  <c r="H41" i="10"/>
  <c r="F39" i="10"/>
  <c r="H38" i="10"/>
  <c r="F38" i="10"/>
  <c r="G43" i="10" s="1"/>
  <c r="G40" i="10"/>
  <c r="G42" i="10"/>
  <c r="H39" i="10"/>
  <c r="F42" i="10"/>
  <c r="Z48" i="10" l="1"/>
  <c r="R44" i="10"/>
  <c r="Z46" i="10"/>
  <c r="F44" i="10"/>
  <c r="F43" i="10"/>
  <c r="F38" i="13" l="1" a="1"/>
  <c r="F41" i="13" s="1"/>
  <c r="G39" i="13" l="1"/>
  <c r="H40" i="13"/>
  <c r="H39" i="13"/>
  <c r="H42" i="13"/>
  <c r="H38" i="13"/>
  <c r="G38" i="13"/>
  <c r="F38" i="13"/>
  <c r="G43" i="13" s="1"/>
  <c r="G41" i="13"/>
  <c r="G42" i="13"/>
  <c r="F39" i="13"/>
  <c r="F40" i="13"/>
  <c r="F42" i="13"/>
  <c r="G40" i="13"/>
  <c r="H41" i="13"/>
  <c r="Z48" i="13" l="1"/>
  <c r="R44" i="13"/>
  <c r="Z46" i="13"/>
  <c r="F44" i="13"/>
  <c r="F43" i="13"/>
  <c r="J39" i="15" l="1" a="1"/>
  <c r="L39" i="15" s="1"/>
  <c r="B39" i="15" a="1"/>
  <c r="C43" i="15" s="1"/>
  <c r="L43" i="15" l="1"/>
  <c r="K41" i="15"/>
  <c r="J40" i="15"/>
  <c r="K43" i="15"/>
  <c r="L41" i="15"/>
  <c r="K42" i="15"/>
  <c r="J41" i="15"/>
  <c r="K39" i="15"/>
  <c r="J44" i="15" s="1"/>
  <c r="L42" i="15"/>
  <c r="L40" i="15"/>
  <c r="J43" i="15"/>
  <c r="J42" i="15"/>
  <c r="B40" i="15"/>
  <c r="B42" i="15"/>
  <c r="B43" i="15"/>
  <c r="D42" i="15"/>
  <c r="D40" i="15"/>
  <c r="D43" i="15"/>
  <c r="B39" i="15"/>
  <c r="C44" i="15" s="1"/>
  <c r="B41" i="15"/>
  <c r="C41" i="15"/>
  <c r="D41" i="15"/>
  <c r="C39" i="15"/>
  <c r="C40" i="15"/>
  <c r="C42" i="15"/>
  <c r="D39" i="15"/>
  <c r="K40" i="15"/>
  <c r="J39" i="15"/>
  <c r="Y48" i="15" l="1"/>
  <c r="B5" i="16" s="1"/>
  <c r="Z50" i="15"/>
  <c r="J45" i="15"/>
  <c r="N46" i="15" s="1"/>
  <c r="K44" i="15"/>
  <c r="B123" i="15"/>
  <c r="Z48" i="15"/>
  <c r="B45" i="15"/>
  <c r="B44" i="15"/>
  <c r="F39" i="15" a="1"/>
  <c r="H39" i="15" s="1"/>
  <c r="G39" i="15" l="1"/>
  <c r="H41" i="15"/>
  <c r="F41" i="15"/>
  <c r="F39" i="15"/>
  <c r="G44" i="15" s="1"/>
  <c r="H40" i="15"/>
  <c r="G42" i="15"/>
  <c r="H43" i="15"/>
  <c r="G40" i="15"/>
  <c r="G41" i="15"/>
  <c r="H42" i="15"/>
  <c r="F42" i="15"/>
  <c r="F40" i="15"/>
  <c r="G43" i="15"/>
  <c r="F43" i="15"/>
  <c r="Z49" i="15" l="1"/>
  <c r="R45" i="15"/>
  <c r="Z47" i="15"/>
  <c r="F45" i="15"/>
  <c r="F44" i="15"/>
</calcChain>
</file>

<file path=xl/comments1.xml><?xml version="1.0" encoding="utf-8"?>
<comments xmlns="http://schemas.openxmlformats.org/spreadsheetml/2006/main">
  <authors>
    <author>mbratz</author>
  </authors>
  <commentList>
    <comment ref="B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7" authorId="0" shapeId="0">
      <text>
        <r>
          <rPr>
            <b/>
            <sz val="9"/>
            <color indexed="81"/>
            <rFont val="Tahoma"/>
            <family val="2"/>
          </rPr>
          <t>Sample Volume:
The volume of sample (pre-diluted or not) that is added to the TE buffer to make 100µl.</t>
        </r>
      </text>
    </comment>
  </commentList>
</comments>
</file>

<file path=xl/comments2.xml><?xml version="1.0" encoding="utf-8"?>
<comments xmlns="http://schemas.openxmlformats.org/spreadsheetml/2006/main">
  <authors>
    <author>mbratz</author>
  </authors>
  <commentList>
    <comment ref="B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7" authorId="0" shapeId="0">
      <text>
        <r>
          <rPr>
            <b/>
            <sz val="9"/>
            <color indexed="81"/>
            <rFont val="Tahoma"/>
            <family val="2"/>
          </rPr>
          <t>Sample Volume:
The volume of sample (pre-diluted or not) that is added to the TE buffer to make 100µl.</t>
        </r>
      </text>
    </comment>
  </commentList>
</comments>
</file>

<file path=xl/comments3.xml><?xml version="1.0" encoding="utf-8"?>
<comments xmlns="http://schemas.openxmlformats.org/spreadsheetml/2006/main">
  <authors>
    <author>mbratz</author>
  </authors>
  <commentList>
    <comment ref="B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7" authorId="0" shapeId="0">
      <text>
        <r>
          <rPr>
            <b/>
            <sz val="9"/>
            <color indexed="81"/>
            <rFont val="Tahoma"/>
            <family val="2"/>
          </rPr>
          <t>Sample Volume:
The volume of sample (pre-diluted or not) that is added to the TE buffer to make 100µl.</t>
        </r>
      </text>
    </comment>
  </commentList>
</comments>
</file>

<file path=xl/comments4.xml><?xml version="1.0" encoding="utf-8"?>
<comments xmlns="http://schemas.openxmlformats.org/spreadsheetml/2006/main">
  <authors>
    <author>mbratz</author>
  </authors>
  <commentList>
    <comment ref="B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7" authorId="0" shapeId="0">
      <text>
        <r>
          <rPr>
            <b/>
            <sz val="9"/>
            <color indexed="81"/>
            <rFont val="Tahoma"/>
            <family val="2"/>
          </rPr>
          <t>Sample Volume:
The volume of sample (pre-diluted or not) that is added to the TE buffer to make 100µl.</t>
        </r>
      </text>
    </comment>
    <comment ref="L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M7" authorId="0" shapeId="0">
      <text>
        <r>
          <rPr>
            <b/>
            <sz val="9"/>
            <color indexed="81"/>
            <rFont val="Tahoma"/>
            <family val="2"/>
          </rPr>
          <t>Sample Volume:
The volume of sample (pre-diluted or not) that is added to the TE buffer to make 100µl.</t>
        </r>
      </text>
    </comment>
  </commentList>
</comments>
</file>

<file path=xl/comments5.xml><?xml version="1.0" encoding="utf-8"?>
<comments xmlns="http://schemas.openxmlformats.org/spreadsheetml/2006/main">
  <authors>
    <author>mbratz</author>
  </authors>
  <commentList>
    <comment ref="B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7" authorId="0" shapeId="0">
      <text>
        <r>
          <rPr>
            <b/>
            <sz val="9"/>
            <color indexed="81"/>
            <rFont val="Tahoma"/>
            <family val="2"/>
          </rPr>
          <t>Sample Volume:
The volume of sample (pre-diluted or not) that is added to the TE buffer to make 100µl.</t>
        </r>
      </text>
    </comment>
    <comment ref="L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M7" authorId="0" shapeId="0">
      <text>
        <r>
          <rPr>
            <b/>
            <sz val="9"/>
            <color indexed="81"/>
            <rFont val="Tahoma"/>
            <family val="2"/>
          </rPr>
          <t>Sample Volume:
The volume of sample (pre-diluted or not) that is added to the TE buffer to make 100µl.</t>
        </r>
      </text>
    </comment>
  </commentList>
</comments>
</file>

<file path=xl/comments6.xml><?xml version="1.0" encoding="utf-8"?>
<comments xmlns="http://schemas.openxmlformats.org/spreadsheetml/2006/main">
  <authors>
    <author>Mark Bratz</author>
  </authors>
  <commentList>
    <comment ref="B3" authorId="0" shapeId="0">
      <text>
        <r>
          <rPr>
            <b/>
            <sz val="9"/>
            <color indexed="81"/>
            <rFont val="Tahoma"/>
            <family val="2"/>
          </rPr>
          <t>This Open spreadsheet allows you to use a different standard curve than the suggested curves in the Technical Manuals. To complete analysis of the data, enter in the ng/well values into all the blue cells below. Enter the highest standard concentration in row A down to the lowest concentration in row G. It is important to insert values into all rows. Complete the data entry as described in the Instructions tab. Caution: The dye systems were developed using the standard curve ranges listed in the Technical Manuals.  The standard curve ranges are based on the dynamic range for each system.  Use outside of those concentration ranges may result in inaccurate quantitation.</t>
        </r>
      </text>
    </comment>
  </commentList>
</comments>
</file>

<file path=xl/comments7.xml><?xml version="1.0" encoding="utf-8"?>
<comments xmlns="http://schemas.openxmlformats.org/spreadsheetml/2006/main">
  <authors>
    <author>mbratz</author>
  </authors>
  <commentList>
    <comment ref="B7" authorId="0" shapeId="0">
      <text>
        <r>
          <rPr>
            <b/>
            <sz val="9"/>
            <color indexed="81"/>
            <rFont val="Tahoma"/>
            <family val="2"/>
          </rPr>
          <t>Dilution Factor:
Any dilution made before a sample volume is added to the TE buffer.</t>
        </r>
        <r>
          <rPr>
            <sz val="9"/>
            <color indexed="81"/>
            <rFont val="Tahoma"/>
            <family val="2"/>
          </rPr>
          <t xml:space="preserve">
</t>
        </r>
      </text>
    </comment>
    <comment ref="C7" authorId="0" shapeId="0">
      <text>
        <r>
          <rPr>
            <b/>
            <sz val="9"/>
            <color indexed="81"/>
            <rFont val="Tahoma"/>
            <family val="2"/>
          </rPr>
          <t>Sample Volume:
The volume of sample (pre-diluted or not) that is added to the TE buffer to make 100µl.</t>
        </r>
      </text>
    </comment>
  </commentList>
</comments>
</file>

<file path=xl/sharedStrings.xml><?xml version="1.0" encoding="utf-8"?>
<sst xmlns="http://schemas.openxmlformats.org/spreadsheetml/2006/main" count="1388" uniqueCount="175">
  <si>
    <t>A</t>
  </si>
  <si>
    <t>B</t>
  </si>
  <si>
    <t>C</t>
  </si>
  <si>
    <t>D</t>
  </si>
  <si>
    <t>E</t>
  </si>
  <si>
    <t>F</t>
  </si>
  <si>
    <t>G</t>
  </si>
  <si>
    <t>H</t>
  </si>
  <si>
    <t>Blank</t>
  </si>
  <si>
    <t>Unknown 1</t>
  </si>
  <si>
    <t>Unknown 2</t>
  </si>
  <si>
    <t>Unknown 3</t>
  </si>
  <si>
    <t>Unknown 4</t>
  </si>
  <si>
    <t>Unknown 5</t>
  </si>
  <si>
    <t>Unknown 6</t>
  </si>
  <si>
    <t>Unknown 7</t>
  </si>
  <si>
    <t>Unknown 8</t>
  </si>
  <si>
    <t>Unknown 9</t>
  </si>
  <si>
    <t>Unknown 10</t>
  </si>
  <si>
    <t>Unknown 11</t>
  </si>
  <si>
    <t>Unknown 12</t>
  </si>
  <si>
    <t>Unknown 13</t>
  </si>
  <si>
    <t>Unknown 14</t>
  </si>
  <si>
    <t>Unknown 15</t>
  </si>
  <si>
    <t>Unknown 16</t>
  </si>
  <si>
    <t>Unknown 17</t>
  </si>
  <si>
    <t>Unknown 18</t>
  </si>
  <si>
    <t>Unknown 19</t>
  </si>
  <si>
    <t>Unknown 20</t>
  </si>
  <si>
    <t>Unknown 21</t>
  </si>
  <si>
    <t>Unknown 22</t>
  </si>
  <si>
    <t>Unknown 23</t>
  </si>
  <si>
    <t>Unknown 24</t>
  </si>
  <si>
    <t>Background Subtracted</t>
  </si>
  <si>
    <t>Average</t>
  </si>
  <si>
    <t>St. Dev.</t>
  </si>
  <si>
    <t>Outside Range</t>
  </si>
  <si>
    <t>Inside Range</t>
  </si>
  <si>
    <t>Concentration (ng/µl)</t>
  </si>
  <si>
    <t>Unknown Samples</t>
  </si>
  <si>
    <t>Dilution Factor</t>
  </si>
  <si>
    <t>Sample Volume (µl)</t>
  </si>
  <si>
    <t>Sample</t>
  </si>
  <si>
    <t>RNA (ng)</t>
  </si>
  <si>
    <t>dsDNA (ng)</t>
  </si>
  <si>
    <t>ssDNA (ng)</t>
  </si>
  <si>
    <t>Standard curve not linear</t>
  </si>
  <si>
    <t>Standard curve linear</t>
  </si>
  <si>
    <t>Technical Manuals</t>
  </si>
  <si>
    <t>Paste data below</t>
  </si>
  <si>
    <t>Standard Curve</t>
  </si>
  <si>
    <t>St.Dev.</t>
  </si>
  <si>
    <t>High Concentration Standard Curve</t>
  </si>
  <si>
    <t>Low Concentration Standard Curve</t>
  </si>
  <si>
    <t>dsDNA Standard Curve</t>
  </si>
  <si>
    <t>RNA High Concentration Standard Curve</t>
  </si>
  <si>
    <t>RNA Low Concentration Standard Curve</t>
  </si>
  <si>
    <t>ssDNA High Concentration Standard Curve</t>
  </si>
  <si>
    <t>ssDNA Low Concentration Standard Curve</t>
  </si>
  <si>
    <t>QuantiFluor® ONE Standard Curve</t>
  </si>
  <si>
    <t>QuantiFluor® ONE</t>
  </si>
  <si>
    <t>QuantiFluor® dsDNA System, #TM346</t>
  </si>
  <si>
    <t>QuantiFluor® RNA System, #TM377</t>
  </si>
  <si>
    <t>QuantiFluor® ssDNA System, #TM376</t>
  </si>
  <si>
    <t>QuantiFluor® dsDNA</t>
  </si>
  <si>
    <r>
      <t>QuantiFluor</t>
    </r>
    <r>
      <rPr>
        <b/>
        <sz val="26"/>
        <color theme="1"/>
        <rFont val="Calibri"/>
        <family val="2"/>
      </rPr>
      <t>®</t>
    </r>
    <r>
      <rPr>
        <b/>
        <sz val="26"/>
        <color theme="1"/>
        <rFont val="Calibri"/>
        <family val="2"/>
        <scheme val="minor"/>
      </rPr>
      <t xml:space="preserve"> RNA</t>
    </r>
  </si>
  <si>
    <r>
      <t>QuantiFluor</t>
    </r>
    <r>
      <rPr>
        <b/>
        <sz val="26"/>
        <color theme="1"/>
        <rFont val="Calibri"/>
        <family val="2"/>
      </rPr>
      <t>®</t>
    </r>
    <r>
      <rPr>
        <b/>
        <sz val="26"/>
        <color theme="1"/>
        <rFont val="Calibri"/>
        <family val="2"/>
        <scheme val="minor"/>
      </rPr>
      <t xml:space="preserve"> ssDNA</t>
    </r>
  </si>
  <si>
    <t>QuantiFluor® Open Standard Curve</t>
  </si>
  <si>
    <t>QuantiFluor® Open</t>
  </si>
  <si>
    <t>Short-comings of a linear regression</t>
  </si>
  <si>
    <t>QuantiFluor® ONE dsDNA System, #TM405</t>
  </si>
  <si>
    <t>I</t>
  </si>
  <si>
    <t>J</t>
  </si>
  <si>
    <t>K</t>
  </si>
  <si>
    <t>L</t>
  </si>
  <si>
    <t>M</t>
  </si>
  <si>
    <t>N</t>
  </si>
  <si>
    <t>O</t>
  </si>
  <si>
    <t>P</t>
  </si>
  <si>
    <t>Unknown 25</t>
  </si>
  <si>
    <t>Unknown 26</t>
  </si>
  <si>
    <t>Unknown 27</t>
  </si>
  <si>
    <t>Unknown 28</t>
  </si>
  <si>
    <t>Unknown 29</t>
  </si>
  <si>
    <t>Unknown 30</t>
  </si>
  <si>
    <t>Unknown 31</t>
  </si>
  <si>
    <t>Unknown 32</t>
  </si>
  <si>
    <t>Unknown 33</t>
  </si>
  <si>
    <t>Unknown 34</t>
  </si>
  <si>
    <t>Unknown 35</t>
  </si>
  <si>
    <t>Unknown 36</t>
  </si>
  <si>
    <t>Unknown 37</t>
  </si>
  <si>
    <t>Unknown 38</t>
  </si>
  <si>
    <t>Unknown 39</t>
  </si>
  <si>
    <t>Unknown 40</t>
  </si>
  <si>
    <t>Unknown 41</t>
  </si>
  <si>
    <t>Unknown 42</t>
  </si>
  <si>
    <t>Unknown 43</t>
  </si>
  <si>
    <t>Unknown 44</t>
  </si>
  <si>
    <t>Unknown 45</t>
  </si>
  <si>
    <t>Unknown 46</t>
  </si>
  <si>
    <t>Unknown 47</t>
  </si>
  <si>
    <t>Unknown 48</t>
  </si>
  <si>
    <t>Unknown 49</t>
  </si>
  <si>
    <t>Unknown 50</t>
  </si>
  <si>
    <t>Unknown 51</t>
  </si>
  <si>
    <t>Unknown 52</t>
  </si>
  <si>
    <t>Unknown 53</t>
  </si>
  <si>
    <t>Unknown 54</t>
  </si>
  <si>
    <t>Unknown 55</t>
  </si>
  <si>
    <t>Unknown 56</t>
  </si>
  <si>
    <t>Unknown 57</t>
  </si>
  <si>
    <t>Unknown 58</t>
  </si>
  <si>
    <t>Unknown 59</t>
  </si>
  <si>
    <t>Unknown 60</t>
  </si>
  <si>
    <t>Unknown 61</t>
  </si>
  <si>
    <t>Unknown 62</t>
  </si>
  <si>
    <t>Unknown 63</t>
  </si>
  <si>
    <t>Unknown 64</t>
  </si>
  <si>
    <t>Unknown 65</t>
  </si>
  <si>
    <t>Unknown 66</t>
  </si>
  <si>
    <t>Unknown 67</t>
  </si>
  <si>
    <t>Unknown 68</t>
  </si>
  <si>
    <t>Unknown 69</t>
  </si>
  <si>
    <t>Unknown 70</t>
  </si>
  <si>
    <t>Unknown 71</t>
  </si>
  <si>
    <t>Unknown 72</t>
  </si>
  <si>
    <t>Unknown 73</t>
  </si>
  <si>
    <t>Unknown 74</t>
  </si>
  <si>
    <t>Unknown 75</t>
  </si>
  <si>
    <t>Unknown 76</t>
  </si>
  <si>
    <t>Unknown 77</t>
  </si>
  <si>
    <t>Unknown 78</t>
  </si>
  <si>
    <t>Unknown 79</t>
  </si>
  <si>
    <t>Unknown 80</t>
  </si>
  <si>
    <t>Unknown 81</t>
  </si>
  <si>
    <t>Unknown 82</t>
  </si>
  <si>
    <t>Unknown 83</t>
  </si>
  <si>
    <t>Unknown 84</t>
  </si>
  <si>
    <t>Unknown 85</t>
  </si>
  <si>
    <t>Unknown 86</t>
  </si>
  <si>
    <t>Unknown 87</t>
  </si>
  <si>
    <t>Unknown 88</t>
  </si>
  <si>
    <t>Unknown 89</t>
  </si>
  <si>
    <t>Unknown 90</t>
  </si>
  <si>
    <t>Unknown 91</t>
  </si>
  <si>
    <t>Unknown 92</t>
  </si>
  <si>
    <t>Unknown 93</t>
  </si>
  <si>
    <t>Unknown 94</t>
  </si>
  <si>
    <t>Unknown 95</t>
  </si>
  <si>
    <t>Unknown 96</t>
  </si>
  <si>
    <t>Unknown 97</t>
  </si>
  <si>
    <t>Unknown 98</t>
  </si>
  <si>
    <t>Unknown 99</t>
  </si>
  <si>
    <t>Unknown 100</t>
  </si>
  <si>
    <t>Unknown 101</t>
  </si>
  <si>
    <t>Unknown 102</t>
  </si>
  <si>
    <t>Unknown 103</t>
  </si>
  <si>
    <t>Unknown 104</t>
  </si>
  <si>
    <t>Unknown 105</t>
  </si>
  <si>
    <t>Unknown 106</t>
  </si>
  <si>
    <t>Unknown 107</t>
  </si>
  <si>
    <t>Unknown 108</t>
  </si>
  <si>
    <t>Unknown 109</t>
  </si>
  <si>
    <t>Unknown 110</t>
  </si>
  <si>
    <t>Unknown 111</t>
  </si>
  <si>
    <t>Unknown 112</t>
  </si>
  <si>
    <t>Unknown 113</t>
  </si>
  <si>
    <t>Unknown 114</t>
  </si>
  <si>
    <t>Unknown 115</t>
  </si>
  <si>
    <t>Unknown 116</t>
  </si>
  <si>
    <t>Unknown 117</t>
  </si>
  <si>
    <t>Unknown 118</t>
  </si>
  <si>
    <t>Unknown 119</t>
  </si>
  <si>
    <t>Unknown 120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</si>
</sst>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10" x14ac:knownFonts="1">
    <font>
      <sz val="11"/>
      <color theme="1"/>
      <name val="Calibri"/>
      <family val="2"/>
      <scheme val="minor"/>
    </font>
    <font>
      <b/>
      <sz val="11"/>
      <color theme="1"/>
      <name val="Calibri"/>
      <family val="2"/>
      <scheme val="minor"/>
    </font>
    <font>
      <b/>
      <sz val="26"/>
      <color theme="1"/>
      <name val="Calibri"/>
      <family val="2"/>
      <scheme val="minor"/>
    </font>
    <font>
      <b/>
      <sz val="26"/>
      <color theme="1"/>
      <name val="Calibri"/>
      <family val="2"/>
    </font>
    <font>
      <u/>
      <sz val="11"/>
      <color theme="10"/>
      <name val="Calibri"/>
      <family val="2"/>
      <scheme val="minor"/>
    </font>
    <font>
      <sz val="26"/>
      <color theme="1"/>
      <name val="Calibri"/>
      <family val="2"/>
      <scheme val="minor"/>
    </font>
    <font>
      <sz val="48"/>
      <color theme="1"/>
      <name val="Calibri"/>
      <family val="2"/>
      <scheme val="minor"/>
    </font>
    <font>
      <sz val="9"/>
      <color indexed="81"/>
      <name val="Tahoma"/>
      <family val="2"/>
    </font>
    <font>
      <b/>
      <sz val="9"/>
      <color indexed="81"/>
      <name val="Tahoma"/>
      <family val="2"/>
    </font>
    <font>
      <b/>
      <sz val="24"/>
      <color theme="1"/>
      <name val="Calibri"/>
      <family val="2"/>
      <scheme val="minor"/>
    </font>
  </fonts>
  <fills count="28">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E5F4F7"/>
        <bgColor indexed="64"/>
      </patternFill>
    </fill>
    <fill>
      <patternFill patternType="solid">
        <fgColor rgb="FFDCF0F4"/>
        <bgColor indexed="64"/>
      </patternFill>
    </fill>
    <fill>
      <patternFill patternType="solid">
        <fgColor rgb="FFD3ECF1"/>
        <bgColor indexed="64"/>
      </patternFill>
    </fill>
    <fill>
      <patternFill patternType="solid">
        <fgColor rgb="FFC8E8EE"/>
        <bgColor indexed="64"/>
      </patternFill>
    </fill>
    <fill>
      <patternFill patternType="solid">
        <fgColor rgb="FFBFE5EB"/>
        <bgColor indexed="64"/>
      </patternFill>
    </fill>
    <fill>
      <patternFill patternType="solid">
        <fgColor rgb="FFB3DEE7"/>
        <bgColor indexed="64"/>
      </patternFill>
    </fill>
    <fill>
      <patternFill patternType="solid">
        <fgColor rgb="FFA9DBE5"/>
        <bgColor indexed="64"/>
      </patternFill>
    </fill>
    <fill>
      <patternFill patternType="solid">
        <fgColor theme="6" tint="0.79998168889431442"/>
        <bgColor indexed="64"/>
      </patternFill>
    </fill>
    <fill>
      <patternFill patternType="solid">
        <fgColor rgb="FFE2ADAC"/>
        <bgColor indexed="64"/>
      </patternFill>
    </fill>
    <fill>
      <patternFill patternType="solid">
        <fgColor rgb="FFDDA09F"/>
        <bgColor indexed="64"/>
      </patternFill>
    </fill>
    <fill>
      <patternFill patternType="solid">
        <fgColor rgb="FFD68C8A"/>
        <bgColor indexed="64"/>
      </patternFill>
    </fill>
    <fill>
      <patternFill patternType="solid">
        <fgColor rgb="FFE1EACE"/>
        <bgColor indexed="64"/>
      </patternFill>
    </fill>
    <fill>
      <patternFill patternType="solid">
        <fgColor rgb="FFD9E5C1"/>
        <bgColor indexed="64"/>
      </patternFill>
    </fill>
    <fill>
      <patternFill patternType="solid">
        <fgColor rgb="FFD2E0B6"/>
        <bgColor indexed="64"/>
      </patternFill>
    </fill>
    <fill>
      <patternFill patternType="solid">
        <fgColor rgb="FFCADBA9"/>
        <bgColor indexed="64"/>
      </patternFill>
    </fill>
    <fill>
      <patternFill patternType="solid">
        <fgColor rgb="FFC2D59B"/>
        <bgColor indexed="64"/>
      </patternFill>
    </fill>
    <fill>
      <patternFill patternType="solid">
        <fgColor rgb="FFB3CB83"/>
        <bgColor indexed="64"/>
      </patternFill>
    </fill>
    <fill>
      <patternFill patternType="solid">
        <fgColor rgb="FF4BFF4B"/>
        <bgColor indexed="64"/>
      </patternFill>
    </fill>
    <fill>
      <patternFill patternType="solid">
        <fgColor rgb="FF3EEAFC"/>
        <bgColor indexed="64"/>
      </patternFill>
    </fill>
    <fill>
      <patternFill patternType="solid">
        <fgColor rgb="FFE6B9B8"/>
        <bgColor indexed="64"/>
      </patternFill>
    </fill>
    <fill>
      <patternFill patternType="solid">
        <fgColor rgb="FFEAC5C4"/>
        <bgColor indexed="64"/>
      </patternFill>
    </fill>
    <fill>
      <patternFill patternType="solid">
        <fgColor rgb="FFEFD2D1"/>
        <bgColor indexed="64"/>
      </patternFill>
    </fill>
    <fill>
      <patternFill patternType="solid">
        <fgColor theme="5"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applyNumberFormat="0" applyFill="0" applyBorder="0" applyAlignment="0" applyProtection="0"/>
  </cellStyleXfs>
  <cellXfs count="81">
    <xf numFmtId="0" fontId="0" fillId="0" borderId="0" xfId="0"/>
    <xf numFmtId="0" fontId="0" fillId="2" borderId="0" xfId="0" applyFill="1"/>
    <xf numFmtId="2" fontId="0" fillId="0" borderId="0" xfId="0" applyNumberFormat="1"/>
    <xf numFmtId="164" fontId="0" fillId="0" borderId="0" xfId="0" applyNumberForma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xf numFmtId="0" fontId="0" fillId="0" borderId="0" xfId="0" applyFill="1"/>
    <xf numFmtId="0" fontId="0" fillId="0" borderId="0" xfId="0"/>
    <xf numFmtId="0" fontId="0" fillId="2" borderId="0" xfId="0" applyFill="1"/>
    <xf numFmtId="0" fontId="1" fillId="0" borderId="0" xfId="0" applyFont="1"/>
    <xf numFmtId="0" fontId="0" fillId="0" borderId="0" xfId="0" applyAlignment="1">
      <alignment horizontal="center" vertical="center"/>
    </xf>
    <xf numFmtId="0" fontId="0" fillId="0" borderId="0" xfId="0" quotePrefix="1"/>
    <xf numFmtId="0" fontId="0" fillId="3" borderId="0" xfId="0" applyFill="1" applyAlignment="1" applyProtection="1">
      <protection locked="0"/>
    </xf>
    <xf numFmtId="0" fontId="0" fillId="23" borderId="0" xfId="0" applyFill="1" applyProtection="1">
      <protection locked="0"/>
    </xf>
    <xf numFmtId="0" fontId="0" fillId="22" borderId="0" xfId="0" applyFill="1" applyProtection="1">
      <protection locked="0"/>
    </xf>
    <xf numFmtId="165" fontId="0" fillId="0" borderId="0" xfId="0" applyNumberFormat="1"/>
    <xf numFmtId="0" fontId="0" fillId="0" borderId="0" xfId="0" applyProtection="1">
      <protection locked="0"/>
    </xf>
    <xf numFmtId="0" fontId="1" fillId="0" borderId="0" xfId="0" applyFont="1" applyAlignment="1">
      <alignment horizontal="center"/>
    </xf>
    <xf numFmtId="0" fontId="0" fillId="0" borderId="0" xfId="0" applyAlignment="1">
      <alignment horizontal="center"/>
    </xf>
    <xf numFmtId="0" fontId="1" fillId="0" borderId="0" xfId="0" applyFont="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0" xfId="0" applyFont="1" applyAlignment="1">
      <alignment horizontal="center"/>
    </xf>
    <xf numFmtId="0" fontId="1" fillId="0" borderId="0" xfId="0" applyFont="1" applyAlignment="1">
      <alignment horizontal="center"/>
    </xf>
    <xf numFmtId="0" fontId="1" fillId="0" borderId="0" xfId="0" applyFont="1" applyAlignment="1">
      <alignment horizontal="center" vertical="center" wrapText="1"/>
    </xf>
    <xf numFmtId="0" fontId="0" fillId="0" borderId="0" xfId="0" applyFill="1" applyProtection="1">
      <protection locked="0"/>
    </xf>
    <xf numFmtId="0" fontId="0" fillId="0" borderId="0" xfId="0" applyAlignment="1"/>
    <xf numFmtId="0" fontId="1" fillId="0" borderId="0" xfId="0" applyFont="1" applyAlignment="1">
      <alignment horizontal="center"/>
    </xf>
    <xf numFmtId="0" fontId="1" fillId="0" borderId="0" xfId="0" applyFont="1" applyAlignment="1">
      <alignment horizontal="center" vertical="center" wrapText="1"/>
    </xf>
    <xf numFmtId="0" fontId="0" fillId="0" borderId="0" xfId="0" applyAlignment="1">
      <alignment horizontal="left" vertical="center"/>
    </xf>
    <xf numFmtId="0" fontId="5" fillId="0" borderId="0" xfId="0" applyFont="1" applyAlignment="1">
      <alignment horizontal="center"/>
    </xf>
    <xf numFmtId="0" fontId="4" fillId="0" borderId="0" xfId="1" applyAlignment="1">
      <alignment horizontal="center"/>
    </xf>
    <xf numFmtId="0" fontId="4" fillId="0" borderId="0" xfId="1" applyAlignment="1">
      <alignment horizontal="center" vertical="center"/>
    </xf>
    <xf numFmtId="0" fontId="0" fillId="11" borderId="1" xfId="0" applyFill="1" applyBorder="1" applyAlignment="1">
      <alignment horizontal="center" vertical="center"/>
    </xf>
    <xf numFmtId="0" fontId="0" fillId="4" borderId="1" xfId="0" applyFill="1" applyBorder="1" applyAlignment="1" applyProtection="1">
      <alignment horizontal="center" vertical="center"/>
      <protection locked="0"/>
    </xf>
    <xf numFmtId="0" fontId="0" fillId="10" borderId="1" xfId="0" applyFill="1" applyBorder="1" applyAlignment="1">
      <alignment horizontal="center" vertical="center"/>
    </xf>
    <xf numFmtId="0" fontId="0" fillId="9" borderId="1" xfId="0" applyFill="1" applyBorder="1" applyAlignment="1">
      <alignment horizontal="center" vertical="center"/>
    </xf>
    <xf numFmtId="164" fontId="0" fillId="8" borderId="1" xfId="0" applyNumberFormat="1" applyFill="1" applyBorder="1" applyAlignment="1">
      <alignment horizontal="center" vertical="center"/>
    </xf>
    <xf numFmtId="0" fontId="0" fillId="7" borderId="1" xfId="0" applyFill="1" applyBorder="1" applyAlignment="1">
      <alignment horizontal="center" vertical="center"/>
    </xf>
    <xf numFmtId="0" fontId="0" fillId="6" borderId="1" xfId="0" applyFill="1" applyBorder="1" applyAlignment="1">
      <alignment horizontal="center" vertical="center"/>
    </xf>
    <xf numFmtId="0" fontId="6" fillId="0" borderId="0" xfId="0" applyFont="1" applyBorder="1" applyAlignment="1">
      <alignment horizontal="center" vertical="center"/>
    </xf>
    <xf numFmtId="0" fontId="0" fillId="5" borderId="1" xfId="0" applyFill="1" applyBorder="1"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1" fillId="0" borderId="0" xfId="0" applyFont="1" applyAlignment="1">
      <alignment horizontal="center" vertical="center" wrapText="1"/>
    </xf>
    <xf numFmtId="0" fontId="0" fillId="15" borderId="1" xfId="0" applyFill="1" applyBorder="1" applyAlignment="1">
      <alignment horizontal="center" vertical="center"/>
    </xf>
    <xf numFmtId="0" fontId="0" fillId="14" borderId="1" xfId="0" applyFill="1" applyBorder="1" applyAlignment="1">
      <alignment horizontal="center" vertical="center"/>
    </xf>
    <xf numFmtId="0" fontId="0" fillId="13" borderId="1" xfId="0" applyFill="1" applyBorder="1" applyAlignment="1">
      <alignment horizontal="center" vertical="center"/>
    </xf>
    <xf numFmtId="0" fontId="0" fillId="24" borderId="1" xfId="0" applyFill="1" applyBorder="1" applyAlignment="1">
      <alignment horizontal="center" vertical="center"/>
    </xf>
    <xf numFmtId="164" fontId="0" fillId="25" borderId="1" xfId="0" applyNumberFormat="1" applyFill="1" applyBorder="1" applyAlignment="1">
      <alignment horizontal="center" vertical="center"/>
    </xf>
    <xf numFmtId="164" fontId="0" fillId="26" borderId="1" xfId="0" applyNumberFormat="1" applyFill="1" applyBorder="1" applyAlignment="1">
      <alignment horizontal="center" vertical="center"/>
    </xf>
    <xf numFmtId="164" fontId="0" fillId="27" borderId="1" xfId="0" applyNumberFormat="1" applyFill="1" applyBorder="1" applyAlignment="1">
      <alignment horizontal="center" vertical="center"/>
    </xf>
    <xf numFmtId="0" fontId="0" fillId="25" borderId="1" xfId="0" applyFill="1" applyBorder="1" applyAlignment="1">
      <alignment horizontal="center" vertical="center"/>
    </xf>
    <xf numFmtId="0" fontId="0" fillId="26" borderId="1" xfId="0" applyFill="1" applyBorder="1" applyAlignment="1">
      <alignment horizontal="center" vertical="center"/>
    </xf>
    <xf numFmtId="0" fontId="0" fillId="27" borderId="1" xfId="0" applyFill="1" applyBorder="1" applyAlignment="1">
      <alignment horizontal="center" vertical="center"/>
    </xf>
    <xf numFmtId="0" fontId="0" fillId="0" borderId="0" xfId="0" applyAlignment="1">
      <alignment horizontal="center"/>
    </xf>
    <xf numFmtId="0" fontId="0" fillId="21" borderId="1" xfId="0" applyFill="1" applyBorder="1" applyAlignment="1">
      <alignment horizontal="center" vertical="center"/>
    </xf>
    <xf numFmtId="0" fontId="0" fillId="20" borderId="1" xfId="0" applyFill="1" applyBorder="1" applyAlignment="1">
      <alignment horizontal="center" vertical="center"/>
    </xf>
    <xf numFmtId="0" fontId="0" fillId="19" borderId="1" xfId="0" applyFill="1" applyBorder="1" applyAlignment="1">
      <alignment horizontal="center" vertical="center"/>
    </xf>
    <xf numFmtId="0" fontId="0" fillId="18" borderId="1" xfId="0" applyFill="1" applyBorder="1" applyAlignment="1">
      <alignment horizontal="center" vertical="center"/>
    </xf>
    <xf numFmtId="0" fontId="0" fillId="17" borderId="1" xfId="0" applyFill="1" applyBorder="1" applyAlignment="1">
      <alignment horizontal="center" vertical="center"/>
    </xf>
    <xf numFmtId="0" fontId="0" fillId="16" borderId="1" xfId="0" applyFill="1" applyBorder="1" applyAlignment="1">
      <alignment horizontal="center" vertical="center"/>
    </xf>
    <xf numFmtId="0" fontId="0" fillId="12" borderId="1" xfId="0" applyFill="1" applyBorder="1" applyAlignment="1">
      <alignment horizontal="center" vertical="center"/>
    </xf>
    <xf numFmtId="164" fontId="0" fillId="18" borderId="1" xfId="0" applyNumberFormat="1" applyFill="1" applyBorder="1" applyAlignment="1">
      <alignment horizontal="center" vertical="center"/>
    </xf>
    <xf numFmtId="0" fontId="0" fillId="5" borderId="1" xfId="0" quotePrefix="1" applyFill="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7" borderId="1" xfId="0" quotePrefix="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6" borderId="1" xfId="0" quotePrefix="1"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0" fontId="0" fillId="9" borderId="1" xfId="0" quotePrefix="1" applyFill="1" applyBorder="1" applyAlignment="1" applyProtection="1">
      <alignment horizontal="center" vertical="center"/>
      <protection locked="0"/>
    </xf>
    <xf numFmtId="0" fontId="0" fillId="9" borderId="1" xfId="0" applyFill="1" applyBorder="1" applyAlignment="1" applyProtection="1">
      <alignment horizontal="center" vertical="center"/>
      <protection locked="0"/>
    </xf>
    <xf numFmtId="164" fontId="0" fillId="8" borderId="1" xfId="0" quotePrefix="1" applyNumberFormat="1" applyFill="1" applyBorder="1" applyAlignment="1" applyProtection="1">
      <alignment horizontal="center" vertical="center"/>
      <protection locked="0"/>
    </xf>
    <xf numFmtId="164" fontId="0" fillId="8" borderId="1" xfId="0" applyNumberFormat="1" applyFill="1" applyBorder="1" applyAlignment="1" applyProtection="1">
      <alignment horizontal="center" vertical="center"/>
      <protection locked="0"/>
    </xf>
    <xf numFmtId="0" fontId="0" fillId="11" borderId="1" xfId="0" quotePrefix="1"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0" fontId="0" fillId="10" borderId="1" xfId="0" quotePrefix="1" applyFill="1" applyBorder="1" applyAlignment="1" applyProtection="1">
      <alignment horizontal="center" vertical="center"/>
      <protection locked="0"/>
    </xf>
    <xf numFmtId="0" fontId="0" fillId="10" borderId="1" xfId="0" applyFill="1" applyBorder="1" applyAlignment="1" applyProtection="1">
      <alignment horizontal="center" vertical="center"/>
      <protection locked="0"/>
    </xf>
  </cellXfs>
  <cellStyles count="2">
    <cellStyle name="Hyperlink" xfId="1" builtinId="8"/>
    <cellStyle name="Normal" xfId="0" builtinId="0"/>
  </cellStyles>
  <dxfs count="2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4BFF4B"/>
      <color rgb="FF3EEAFC"/>
      <color rgb="FFCADBA9"/>
      <color rgb="FFD2E0B6"/>
      <color rgb="FFE1EACE"/>
      <color rgb="FFC2D59B"/>
      <color rgb="FFD9E5C1"/>
      <color rgb="FFB3CB83"/>
      <color rgb="FFD68C8A"/>
      <color rgb="FFDDA0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a:t>
            </a:r>
            <a:r>
              <a:rPr lang="en-US" baseline="0"/>
              <a:t> </a:t>
            </a:r>
            <a:r>
              <a:rPr lang="en-US"/>
              <a:t>Standard</a:t>
            </a:r>
            <a:r>
              <a:rPr lang="en-US" baseline="0"/>
              <a:t> Curve</a:t>
            </a:r>
            <a:endParaRPr lang="en-US"/>
          </a:p>
        </c:rich>
      </c:tx>
      <c:overlay val="0"/>
    </c:title>
    <c:autoTitleDeleted val="0"/>
    <c:plotArea>
      <c:layout/>
      <c:scatterChart>
        <c:scatterStyle val="lineMarker"/>
        <c:varyColors val="0"/>
        <c:ser>
          <c:idx val="0"/>
          <c:order val="0"/>
          <c:tx>
            <c:strRef>
              <c:f>'QuantiFluor One'!$C$29</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'QuantiFluor One'!$H$30:$H$36</c:f>
                <c:numCache>
                  <c:formatCode>General</c:formatCode>
                  <c:ptCount val="7"/>
                  <c:pt idx="0">
                    <c:v>0</c:v>
                  </c:pt>
                  <c:pt idx="1">
                    <c:v>0</c:v>
                  </c:pt>
                  <c:pt idx="2">
                    <c:v>0</c:v>
                  </c:pt>
                  <c:pt idx="3">
                    <c:v>0</c:v>
                  </c:pt>
                  <c:pt idx="4">
                    <c:v>0</c:v>
                  </c:pt>
                  <c:pt idx="5">
                    <c:v>0</c:v>
                  </c:pt>
                  <c:pt idx="6">
                    <c:v>#N/A</c:v>
                  </c:pt>
                </c:numCache>
              </c:numRef>
            </c:plus>
            <c:minus>
              <c:numRef>
                <c:f>'QuantiFluor One'!$H$30:$H$36</c:f>
                <c:numCache>
                  <c:formatCode>General</c:formatCode>
                  <c:ptCount val="7"/>
                  <c:pt idx="0">
                    <c:v>0</c:v>
                  </c:pt>
                  <c:pt idx="1">
                    <c:v>0</c:v>
                  </c:pt>
                  <c:pt idx="2">
                    <c:v>0</c:v>
                  </c:pt>
                  <c:pt idx="3">
                    <c:v>0</c:v>
                  </c:pt>
                  <c:pt idx="4">
                    <c:v>0</c:v>
                  </c:pt>
                  <c:pt idx="5">
                    <c:v>0</c:v>
                  </c:pt>
                  <c:pt idx="6">
                    <c:v>#N/A</c:v>
                  </c:pt>
                </c:numCache>
              </c:numRef>
            </c:minus>
          </c:errBars>
          <c:xVal>
            <c:numRef>
              <c:f>'QuantiFluor One'!$F$30:$F$36</c:f>
              <c:numCache>
                <c:formatCode>General</c:formatCode>
                <c:ptCount val="7"/>
                <c:pt idx="0">
                  <c:v>400</c:v>
                </c:pt>
                <c:pt idx="1">
                  <c:v>200</c:v>
                </c:pt>
                <c:pt idx="2">
                  <c:v>50</c:v>
                </c:pt>
                <c:pt idx="3">
                  <c:v>12.5</c:v>
                </c:pt>
                <c:pt idx="4">
                  <c:v>3.125</c:v>
                </c:pt>
                <c:pt idx="5">
                  <c:v>0.78125</c:v>
                </c:pt>
                <c:pt idx="6">
                  <c:v>#N/A</c:v>
                </c:pt>
              </c:numCache>
            </c:numRef>
          </c:xVal>
          <c:yVal>
            <c:numRef>
              <c:f>'QuantiFluor One'!$G$30:$G$36</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32291608"/>
        <c:axId val="225445960"/>
      </c:scatterChart>
      <c:valAx>
        <c:axId val="32291608"/>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225445960"/>
        <c:crosses val="autoZero"/>
        <c:crossBetween val="midCat"/>
      </c:valAx>
      <c:valAx>
        <c:axId val="225445960"/>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32291608"/>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Low Concentration Standard</a:t>
            </a:r>
            <a:r>
              <a:rPr lang="en-US" baseline="0"/>
              <a:t> Curve</a:t>
            </a:r>
            <a:endParaRPr lang="en-US"/>
          </a:p>
        </c:rich>
      </c:tx>
      <c:overlay val="0"/>
    </c:title>
    <c:autoTitleDeleted val="0"/>
    <c:plotArea>
      <c:layout/>
      <c:scatterChart>
        <c:scatterStyle val="lineMarker"/>
        <c:varyColors val="0"/>
        <c:ser>
          <c:idx val="0"/>
          <c:order val="0"/>
          <c:tx>
            <c:strRef>
              <c:f>'RNA Low Standard Curve'!$C$29</c:f>
              <c:strCache>
                <c:ptCount val="1"/>
                <c:pt idx="0">
                  <c:v>Average</c:v>
                </c:pt>
              </c:strCache>
            </c:strRef>
          </c:tx>
          <c:spPr>
            <a:ln w="28575">
              <a:noFill/>
            </a:ln>
          </c:spPr>
          <c:trendline>
            <c:trendlineType val="power"/>
            <c:dispRSqr val="1"/>
            <c:dispEq val="1"/>
            <c:trendlineLbl>
              <c:layout>
                <c:manualLayout>
                  <c:x val="-0.36696143751261862"/>
                  <c:y val="-2.135286153519287E-2"/>
                </c:manualLayout>
              </c:layout>
              <c:numFmt formatCode="General" sourceLinked="0"/>
            </c:trendlineLbl>
          </c:trendline>
          <c:errBars>
            <c:errDir val="y"/>
            <c:errBarType val="both"/>
            <c:errValType val="cust"/>
            <c:noEndCap val="0"/>
            <c:plus>
              <c:numRef>
                <c:f>'RNA Low Standard Curve'!$H$30:$H$36</c:f>
                <c:numCache>
                  <c:formatCode>General</c:formatCode>
                  <c:ptCount val="7"/>
                  <c:pt idx="0">
                    <c:v>0</c:v>
                  </c:pt>
                  <c:pt idx="1">
                    <c:v>0</c:v>
                  </c:pt>
                  <c:pt idx="2">
                    <c:v>0</c:v>
                  </c:pt>
                  <c:pt idx="3">
                    <c:v>0</c:v>
                  </c:pt>
                  <c:pt idx="4">
                    <c:v>0</c:v>
                  </c:pt>
                  <c:pt idx="5">
                    <c:v>0</c:v>
                  </c:pt>
                  <c:pt idx="6">
                    <c:v>0</c:v>
                  </c:pt>
                </c:numCache>
              </c:numRef>
            </c:plus>
            <c:minus>
              <c:numRef>
                <c:f>'RNA Low Standard Curve'!$H$30:$H$36</c:f>
                <c:numCache>
                  <c:formatCode>General</c:formatCode>
                  <c:ptCount val="7"/>
                  <c:pt idx="0">
                    <c:v>0</c:v>
                  </c:pt>
                  <c:pt idx="1">
                    <c:v>0</c:v>
                  </c:pt>
                  <c:pt idx="2">
                    <c:v>0</c:v>
                  </c:pt>
                  <c:pt idx="3">
                    <c:v>0</c:v>
                  </c:pt>
                  <c:pt idx="4">
                    <c:v>0</c:v>
                  </c:pt>
                  <c:pt idx="5">
                    <c:v>0</c:v>
                  </c:pt>
                  <c:pt idx="6">
                    <c:v>0</c:v>
                  </c:pt>
                </c:numCache>
              </c:numRef>
            </c:minus>
          </c:errBars>
          <c:xVal>
            <c:numRef>
              <c:f>'RNA Low Standard Curve'!$F$30:$F$36</c:f>
              <c:numCache>
                <c:formatCode>General</c:formatCode>
                <c:ptCount val="7"/>
                <c:pt idx="0">
                  <c:v>10</c:v>
                </c:pt>
                <c:pt idx="1">
                  <c:v>5</c:v>
                </c:pt>
                <c:pt idx="2">
                  <c:v>2.5</c:v>
                </c:pt>
                <c:pt idx="3">
                  <c:v>1.25</c:v>
                </c:pt>
                <c:pt idx="4">
                  <c:v>0.625</c:v>
                </c:pt>
                <c:pt idx="5">
                  <c:v>0.3125</c:v>
                </c:pt>
                <c:pt idx="6">
                  <c:v>0.15625</c:v>
                </c:pt>
              </c:numCache>
            </c:numRef>
          </c:xVal>
          <c:yVal>
            <c:numRef>
              <c:f>'RNA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128502376"/>
        <c:axId val="447712496"/>
      </c:scatterChart>
      <c:valAx>
        <c:axId val="128502376"/>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447712496"/>
        <c:crosses val="autoZero"/>
        <c:crossBetween val="midCat"/>
      </c:valAx>
      <c:valAx>
        <c:axId val="44771249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128502376"/>
        <c:crossesAt val="0.1"/>
        <c:crossBetween val="midCat"/>
      </c:valAx>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 High Concentration Standard</a:t>
            </a:r>
            <a:r>
              <a:rPr lang="en-US" baseline="0"/>
              <a:t> Curve</a:t>
            </a:r>
            <a:endParaRPr lang="en-US"/>
          </a:p>
        </c:rich>
      </c:tx>
      <c:overlay val="0"/>
    </c:title>
    <c:autoTitleDeleted val="0"/>
    <c:plotArea>
      <c:layout/>
      <c:scatterChart>
        <c:scatterStyle val="lineMarker"/>
        <c:varyColors val="0"/>
        <c:ser>
          <c:idx val="0"/>
          <c:order val="0"/>
          <c:tx>
            <c:strRef>
              <c:f>'ssDNA High Standard Curve'!$C$29</c:f>
              <c:strCache>
                <c:ptCount val="1"/>
                <c:pt idx="0">
                  <c:v>Average</c:v>
                </c:pt>
              </c:strCache>
            </c:strRef>
          </c:tx>
          <c:spPr>
            <a:ln w="28575">
              <a:noFill/>
            </a:ln>
          </c:spPr>
          <c:trendline>
            <c:trendlineType val="power"/>
            <c:dispRSqr val="1"/>
            <c:dispEq val="1"/>
            <c:trendlineLbl>
              <c:numFmt formatCode="General" sourceLinked="0"/>
            </c:trendlineLbl>
          </c:trendline>
          <c:errBars>
            <c:errDir val="y"/>
            <c:errBarType val="both"/>
            <c:errValType val="cust"/>
            <c:noEndCap val="0"/>
            <c:plus>
              <c:numRef>
                <c:f>'ssDNA High Standard Curve'!$H$30:$H$36</c:f>
                <c:numCache>
                  <c:formatCode>General</c:formatCode>
                  <c:ptCount val="7"/>
                  <c:pt idx="0">
                    <c:v>0</c:v>
                  </c:pt>
                  <c:pt idx="1">
                    <c:v>0</c:v>
                  </c:pt>
                  <c:pt idx="2">
                    <c:v>0</c:v>
                  </c:pt>
                  <c:pt idx="3">
                    <c:v>0</c:v>
                  </c:pt>
                  <c:pt idx="4">
                    <c:v>0</c:v>
                  </c:pt>
                  <c:pt idx="5">
                    <c:v>0</c:v>
                  </c:pt>
                  <c:pt idx="6">
                    <c:v>#N/A</c:v>
                  </c:pt>
                </c:numCache>
              </c:numRef>
            </c:plus>
            <c:minus>
              <c:numRef>
                <c:f>'ssDNA High Standard Curve'!$H$30:$H$36</c:f>
                <c:numCache>
                  <c:formatCode>General</c:formatCode>
                  <c:ptCount val="7"/>
                  <c:pt idx="0">
                    <c:v>0</c:v>
                  </c:pt>
                  <c:pt idx="1">
                    <c:v>0</c:v>
                  </c:pt>
                  <c:pt idx="2">
                    <c:v>0</c:v>
                  </c:pt>
                  <c:pt idx="3">
                    <c:v>0</c:v>
                  </c:pt>
                  <c:pt idx="4">
                    <c:v>0</c:v>
                  </c:pt>
                  <c:pt idx="5">
                    <c:v>0</c:v>
                  </c:pt>
                  <c:pt idx="6">
                    <c:v>#N/A</c:v>
                  </c:pt>
                </c:numCache>
              </c:numRef>
            </c:minus>
          </c:errBars>
          <c:xVal>
            <c:numRef>
              <c:f>'ssDNA High Standard Curve'!$F$30:$F$36</c:f>
              <c:numCache>
                <c:formatCode>General</c:formatCode>
                <c:ptCount val="7"/>
                <c:pt idx="0">
                  <c:v>400</c:v>
                </c:pt>
                <c:pt idx="1">
                  <c:v>200</c:v>
                </c:pt>
                <c:pt idx="2">
                  <c:v>100</c:v>
                </c:pt>
                <c:pt idx="3">
                  <c:v>50</c:v>
                </c:pt>
                <c:pt idx="4">
                  <c:v>25</c:v>
                </c:pt>
                <c:pt idx="5">
                  <c:v>12.5</c:v>
                </c:pt>
                <c:pt idx="6">
                  <c:v>#N/A</c:v>
                </c:pt>
              </c:numCache>
            </c:numRef>
          </c:xVal>
          <c:yVal>
            <c:numRef>
              <c:f>'ssDNA High Standard Curve'!$G$30:$G$36</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447713280"/>
        <c:axId val="447713672"/>
      </c:scatterChart>
      <c:valAx>
        <c:axId val="447713280"/>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47713672"/>
        <c:crosses val="autoZero"/>
        <c:crossBetween val="midCat"/>
      </c:valAx>
      <c:valAx>
        <c:axId val="447713672"/>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47713280"/>
        <c:crossesAt val="1"/>
        <c:crossBetween val="midCat"/>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 Low Concentration Standard</a:t>
            </a:r>
            <a:r>
              <a:rPr lang="en-US" baseline="0"/>
              <a:t> Curve</a:t>
            </a:r>
            <a:endParaRPr lang="en-US"/>
          </a:p>
        </c:rich>
      </c:tx>
      <c:overlay val="0"/>
    </c:title>
    <c:autoTitleDeleted val="0"/>
    <c:plotArea>
      <c:layout/>
      <c:scatterChart>
        <c:scatterStyle val="lineMarker"/>
        <c:varyColors val="0"/>
        <c:ser>
          <c:idx val="0"/>
          <c:order val="0"/>
          <c:tx>
            <c:strRef>
              <c:f>'ssDNA Low Standard Curve'!$C$29</c:f>
              <c:strCache>
                <c:ptCount val="1"/>
                <c:pt idx="0">
                  <c:v>Average</c:v>
                </c:pt>
              </c:strCache>
            </c:strRef>
          </c:tx>
          <c:spPr>
            <a:ln w="28575">
              <a:noFill/>
            </a:ln>
          </c:spPr>
          <c:trendline>
            <c:trendlineType val="power"/>
            <c:dispRSqr val="1"/>
            <c:dispEq val="1"/>
            <c:trendlineLbl>
              <c:layout>
                <c:manualLayout>
                  <c:x val="-0.41824348879466988"/>
                  <c:y val="1.0240702730458578E-2"/>
                </c:manualLayout>
              </c:layout>
              <c:numFmt formatCode="General" sourceLinked="0"/>
            </c:trendlineLbl>
          </c:trendline>
          <c:errBars>
            <c:errDir val="y"/>
            <c:errBarType val="both"/>
            <c:errValType val="cust"/>
            <c:noEndCap val="0"/>
            <c:plus>
              <c:numRef>
                <c:f>'ssDNA Low Standard Curve'!$H$30:$H$36</c:f>
                <c:numCache>
                  <c:formatCode>General</c:formatCode>
                  <c:ptCount val="7"/>
                  <c:pt idx="0">
                    <c:v>0</c:v>
                  </c:pt>
                  <c:pt idx="1">
                    <c:v>0</c:v>
                  </c:pt>
                  <c:pt idx="2">
                    <c:v>0</c:v>
                  </c:pt>
                  <c:pt idx="3">
                    <c:v>0</c:v>
                  </c:pt>
                  <c:pt idx="4">
                    <c:v>0</c:v>
                  </c:pt>
                  <c:pt idx="5">
                    <c:v>0</c:v>
                  </c:pt>
                  <c:pt idx="6">
                    <c:v>0</c:v>
                  </c:pt>
                </c:numCache>
              </c:numRef>
            </c:plus>
            <c:minus>
              <c:numRef>
                <c:f>'ssDNA Low Standard Curve'!$H$30:$H$36</c:f>
                <c:numCache>
                  <c:formatCode>General</c:formatCode>
                  <c:ptCount val="7"/>
                  <c:pt idx="0">
                    <c:v>0</c:v>
                  </c:pt>
                  <c:pt idx="1">
                    <c:v>0</c:v>
                  </c:pt>
                  <c:pt idx="2">
                    <c:v>0</c:v>
                  </c:pt>
                  <c:pt idx="3">
                    <c:v>0</c:v>
                  </c:pt>
                  <c:pt idx="4">
                    <c:v>0</c:v>
                  </c:pt>
                  <c:pt idx="5">
                    <c:v>0</c:v>
                  </c:pt>
                  <c:pt idx="6">
                    <c:v>0</c:v>
                  </c:pt>
                </c:numCache>
              </c:numRef>
            </c:minus>
          </c:errBars>
          <c:xVal>
            <c:numRef>
              <c:f>'ssDNA Low Standard Curve'!$F$30:$F$36</c:f>
              <c:numCache>
                <c:formatCode>General</c:formatCode>
                <c:ptCount val="7"/>
                <c:pt idx="0">
                  <c:v>10</c:v>
                </c:pt>
                <c:pt idx="1">
                  <c:v>5</c:v>
                </c:pt>
                <c:pt idx="2">
                  <c:v>2.5</c:v>
                </c:pt>
                <c:pt idx="3">
                  <c:v>1.25</c:v>
                </c:pt>
                <c:pt idx="4">
                  <c:v>0.625</c:v>
                </c:pt>
                <c:pt idx="5">
                  <c:v>0.3125</c:v>
                </c:pt>
                <c:pt idx="6">
                  <c:v>0.15625</c:v>
                </c:pt>
              </c:numCache>
            </c:numRef>
          </c:xVal>
          <c:yVal>
            <c:numRef>
              <c:f>'ssDNA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47714848"/>
        <c:axId val="447715240"/>
      </c:scatterChart>
      <c:valAx>
        <c:axId val="447714848"/>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47715240"/>
        <c:crosses val="autoZero"/>
        <c:crossBetween val="midCat"/>
      </c:valAx>
      <c:valAx>
        <c:axId val="447715240"/>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47714848"/>
        <c:crossesAt val="0.1"/>
        <c:crossBetween val="midCat"/>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 High Concentration Standard</a:t>
            </a:r>
            <a:r>
              <a:rPr lang="en-US" baseline="0"/>
              <a:t> Curve</a:t>
            </a:r>
            <a:endParaRPr lang="en-US"/>
          </a:p>
        </c:rich>
      </c:tx>
      <c:overlay val="0"/>
    </c:title>
    <c:autoTitleDeleted val="0"/>
    <c:plotArea>
      <c:layout/>
      <c:scatterChart>
        <c:scatterStyle val="lineMarker"/>
        <c:varyColors val="0"/>
        <c:ser>
          <c:idx val="0"/>
          <c:order val="0"/>
          <c:tx>
            <c:strRef>
              <c:f>'ssDNA High Standard Curve'!$C$29</c:f>
              <c:strCache>
                <c:ptCount val="1"/>
                <c:pt idx="0">
                  <c:v>Average</c:v>
                </c:pt>
              </c:strCache>
            </c:strRef>
          </c:tx>
          <c:spPr>
            <a:ln w="28575">
              <a:noFill/>
            </a:ln>
          </c:spPr>
          <c:trendline>
            <c:trendlineType val="power"/>
            <c:dispRSqr val="1"/>
            <c:dispEq val="1"/>
            <c:trendlineLbl>
              <c:layout>
                <c:manualLayout>
                  <c:x val="-0.47004962351873014"/>
                  <c:y val="-1.7815996684624948E-2"/>
                </c:manualLayout>
              </c:layout>
              <c:numFmt formatCode="General" sourceLinked="0"/>
            </c:trendlineLbl>
          </c:trendline>
          <c:errBars>
            <c:errDir val="y"/>
            <c:errBarType val="both"/>
            <c:errValType val="cust"/>
            <c:noEndCap val="0"/>
            <c:plus>
              <c:numRef>
                <c:f>'ssDNA High Standard Curve'!$H$30:$H$36</c:f>
                <c:numCache>
                  <c:formatCode>General</c:formatCode>
                  <c:ptCount val="7"/>
                  <c:pt idx="0">
                    <c:v>0</c:v>
                  </c:pt>
                  <c:pt idx="1">
                    <c:v>0</c:v>
                  </c:pt>
                  <c:pt idx="2">
                    <c:v>0</c:v>
                  </c:pt>
                  <c:pt idx="3">
                    <c:v>0</c:v>
                  </c:pt>
                  <c:pt idx="4">
                    <c:v>0</c:v>
                  </c:pt>
                  <c:pt idx="5">
                    <c:v>0</c:v>
                  </c:pt>
                  <c:pt idx="6">
                    <c:v>#N/A</c:v>
                  </c:pt>
                </c:numCache>
              </c:numRef>
            </c:plus>
            <c:minus>
              <c:numRef>
                <c:f>'ssDNA High Standard Curve'!$H$30:$H$36</c:f>
                <c:numCache>
                  <c:formatCode>General</c:formatCode>
                  <c:ptCount val="7"/>
                  <c:pt idx="0">
                    <c:v>0</c:v>
                  </c:pt>
                  <c:pt idx="1">
                    <c:v>0</c:v>
                  </c:pt>
                  <c:pt idx="2">
                    <c:v>0</c:v>
                  </c:pt>
                  <c:pt idx="3">
                    <c:v>0</c:v>
                  </c:pt>
                  <c:pt idx="4">
                    <c:v>0</c:v>
                  </c:pt>
                  <c:pt idx="5">
                    <c:v>0</c:v>
                  </c:pt>
                  <c:pt idx="6">
                    <c:v>#N/A</c:v>
                  </c:pt>
                </c:numCache>
              </c:numRef>
            </c:minus>
          </c:errBars>
          <c:xVal>
            <c:numRef>
              <c:f>'ssDNA High Standard Curve'!$F$30:$F$36</c:f>
              <c:numCache>
                <c:formatCode>General</c:formatCode>
                <c:ptCount val="7"/>
                <c:pt idx="0">
                  <c:v>400</c:v>
                </c:pt>
                <c:pt idx="1">
                  <c:v>200</c:v>
                </c:pt>
                <c:pt idx="2">
                  <c:v>100</c:v>
                </c:pt>
                <c:pt idx="3">
                  <c:v>50</c:v>
                </c:pt>
                <c:pt idx="4">
                  <c:v>25</c:v>
                </c:pt>
                <c:pt idx="5">
                  <c:v>12.5</c:v>
                </c:pt>
                <c:pt idx="6">
                  <c:v>#N/A</c:v>
                </c:pt>
              </c:numCache>
            </c:numRef>
          </c:xVal>
          <c:yVal>
            <c:numRef>
              <c:f>'ssDNA High Standard Curve'!$G$30:$G$36</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434175464"/>
        <c:axId val="434175856"/>
      </c:scatterChart>
      <c:valAx>
        <c:axId val="434175464"/>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34175856"/>
        <c:crosses val="autoZero"/>
        <c:crossBetween val="midCat"/>
      </c:valAx>
      <c:valAx>
        <c:axId val="43417585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4175464"/>
        <c:crossesAt val="1"/>
        <c:crossBetween val="midCat"/>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ssDNA Low Concentration Standard</a:t>
            </a:r>
            <a:r>
              <a:rPr lang="en-US" baseline="0"/>
              <a:t> Curve</a:t>
            </a:r>
            <a:endParaRPr lang="en-US"/>
          </a:p>
        </c:rich>
      </c:tx>
      <c:overlay val="0"/>
    </c:title>
    <c:autoTitleDeleted val="0"/>
    <c:plotArea>
      <c:layout/>
      <c:scatterChart>
        <c:scatterStyle val="lineMarker"/>
        <c:varyColors val="0"/>
        <c:ser>
          <c:idx val="0"/>
          <c:order val="0"/>
          <c:tx>
            <c:strRef>
              <c:f>'ssDNA Low Standard Curve'!$C$29</c:f>
              <c:strCache>
                <c:ptCount val="1"/>
                <c:pt idx="0">
                  <c:v>Average</c:v>
                </c:pt>
              </c:strCache>
            </c:strRef>
          </c:tx>
          <c:spPr>
            <a:ln w="28575">
              <a:noFill/>
            </a:ln>
          </c:spPr>
          <c:trendline>
            <c:trendlineType val="power"/>
            <c:dispRSqr val="1"/>
            <c:dispEq val="1"/>
            <c:trendlineLbl>
              <c:layout>
                <c:manualLayout>
                  <c:x val="-0.58413508450608687"/>
                  <c:y val="-1.7815996684624948E-2"/>
                </c:manualLayout>
              </c:layout>
              <c:numFmt formatCode="General" sourceLinked="0"/>
            </c:trendlineLbl>
          </c:trendline>
          <c:errBars>
            <c:errDir val="y"/>
            <c:errBarType val="both"/>
            <c:errValType val="cust"/>
            <c:noEndCap val="0"/>
            <c:plus>
              <c:numRef>
                <c:f>'ssDNA Low Standard Curve'!$H$30:$H$36</c:f>
                <c:numCache>
                  <c:formatCode>General</c:formatCode>
                  <c:ptCount val="7"/>
                  <c:pt idx="0">
                    <c:v>0</c:v>
                  </c:pt>
                  <c:pt idx="1">
                    <c:v>0</c:v>
                  </c:pt>
                  <c:pt idx="2">
                    <c:v>0</c:v>
                  </c:pt>
                  <c:pt idx="3">
                    <c:v>0</c:v>
                  </c:pt>
                  <c:pt idx="4">
                    <c:v>0</c:v>
                  </c:pt>
                  <c:pt idx="5">
                    <c:v>0</c:v>
                  </c:pt>
                  <c:pt idx="6">
                    <c:v>0</c:v>
                  </c:pt>
                </c:numCache>
              </c:numRef>
            </c:plus>
            <c:minus>
              <c:numRef>
                <c:f>'ssDNA Low Standard Curve'!$H$30:$H$36</c:f>
                <c:numCache>
                  <c:formatCode>General</c:formatCode>
                  <c:ptCount val="7"/>
                  <c:pt idx="0">
                    <c:v>0</c:v>
                  </c:pt>
                  <c:pt idx="1">
                    <c:v>0</c:v>
                  </c:pt>
                  <c:pt idx="2">
                    <c:v>0</c:v>
                  </c:pt>
                  <c:pt idx="3">
                    <c:v>0</c:v>
                  </c:pt>
                  <c:pt idx="4">
                    <c:v>0</c:v>
                  </c:pt>
                  <c:pt idx="5">
                    <c:v>0</c:v>
                  </c:pt>
                  <c:pt idx="6">
                    <c:v>0</c:v>
                  </c:pt>
                </c:numCache>
              </c:numRef>
            </c:minus>
          </c:errBars>
          <c:xVal>
            <c:numRef>
              <c:f>'ssDNA Low Standard Curve'!$F$30:$F$36</c:f>
              <c:numCache>
                <c:formatCode>General</c:formatCode>
                <c:ptCount val="7"/>
                <c:pt idx="0">
                  <c:v>10</c:v>
                </c:pt>
                <c:pt idx="1">
                  <c:v>5</c:v>
                </c:pt>
                <c:pt idx="2">
                  <c:v>2.5</c:v>
                </c:pt>
                <c:pt idx="3">
                  <c:v>1.25</c:v>
                </c:pt>
                <c:pt idx="4">
                  <c:v>0.625</c:v>
                </c:pt>
                <c:pt idx="5">
                  <c:v>0.3125</c:v>
                </c:pt>
                <c:pt idx="6">
                  <c:v>0.15625</c:v>
                </c:pt>
              </c:numCache>
            </c:numRef>
          </c:xVal>
          <c:yVal>
            <c:numRef>
              <c:f>'ssDNA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34176640"/>
        <c:axId val="434177032"/>
      </c:scatterChart>
      <c:valAx>
        <c:axId val="434176640"/>
        <c:scaling>
          <c:logBase val="10"/>
          <c:orientation val="minMax"/>
        </c:scaling>
        <c:delete val="0"/>
        <c:axPos val="b"/>
        <c:title>
          <c:tx>
            <c:rich>
              <a:bodyPr/>
              <a:lstStyle/>
              <a:p>
                <a:pPr>
                  <a:defRPr/>
                </a:pPr>
                <a:r>
                  <a:rPr lang="en-US"/>
                  <a:t>ssDNA Standard (ng)</a:t>
                </a:r>
              </a:p>
            </c:rich>
          </c:tx>
          <c:overlay val="0"/>
        </c:title>
        <c:numFmt formatCode="General" sourceLinked="1"/>
        <c:majorTickMark val="out"/>
        <c:minorTickMark val="in"/>
        <c:tickLblPos val="nextTo"/>
        <c:crossAx val="434177032"/>
        <c:crosses val="autoZero"/>
        <c:crossBetween val="midCat"/>
      </c:valAx>
      <c:valAx>
        <c:axId val="434177032"/>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4176640"/>
        <c:crossesAt val="0.1"/>
        <c:crossBetween val="midCat"/>
      </c:valAx>
    </c:plotArea>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a:t>
            </a:r>
            <a:r>
              <a:rPr lang="en-US" baseline="0"/>
              <a:t> </a:t>
            </a:r>
            <a:r>
              <a:rPr lang="en-US"/>
              <a:t>Standard</a:t>
            </a:r>
            <a:r>
              <a:rPr lang="en-US" baseline="0"/>
              <a:t> Curve</a:t>
            </a:r>
            <a:endParaRPr lang="en-US"/>
          </a:p>
        </c:rich>
      </c:tx>
      <c:overlay val="0"/>
    </c:title>
    <c:autoTitleDeleted val="0"/>
    <c:plotArea>
      <c:layout/>
      <c:scatterChart>
        <c:scatterStyle val="lineMarker"/>
        <c:varyColors val="0"/>
        <c:ser>
          <c:idx val="0"/>
          <c:order val="0"/>
          <c:tx>
            <c:strRef>
              <c:f>'QuantiFluor Open'!$C$30</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'QuantiFluor Open'!$H$31:$H$37</c:f>
                <c:numCache>
                  <c:formatCode>General</c:formatCode>
                  <c:ptCount val="7"/>
                  <c:pt idx="0">
                    <c:v>0</c:v>
                  </c:pt>
                  <c:pt idx="1">
                    <c:v>0</c:v>
                  </c:pt>
                  <c:pt idx="2">
                    <c:v>0</c:v>
                  </c:pt>
                  <c:pt idx="3">
                    <c:v>0</c:v>
                  </c:pt>
                  <c:pt idx="4">
                    <c:v>0</c:v>
                  </c:pt>
                  <c:pt idx="5">
                    <c:v>0</c:v>
                  </c:pt>
                  <c:pt idx="6">
                    <c:v>#N/A</c:v>
                  </c:pt>
                </c:numCache>
              </c:numRef>
            </c:plus>
            <c:minus>
              <c:numRef>
                <c:f>'QuantiFluor Open'!$H$31:$H$37</c:f>
                <c:numCache>
                  <c:formatCode>General</c:formatCode>
                  <c:ptCount val="7"/>
                  <c:pt idx="0">
                    <c:v>0</c:v>
                  </c:pt>
                  <c:pt idx="1">
                    <c:v>0</c:v>
                  </c:pt>
                  <c:pt idx="2">
                    <c:v>0</c:v>
                  </c:pt>
                  <c:pt idx="3">
                    <c:v>0</c:v>
                  </c:pt>
                  <c:pt idx="4">
                    <c:v>0</c:v>
                  </c:pt>
                  <c:pt idx="5">
                    <c:v>0</c:v>
                  </c:pt>
                  <c:pt idx="6">
                    <c:v>#N/A</c:v>
                  </c:pt>
                </c:numCache>
              </c:numRef>
            </c:minus>
          </c:errBars>
          <c:xVal>
            <c:numRef>
              <c:f>'QuantiFluor Open'!$F$31:$F$37</c:f>
              <c:numCache>
                <c:formatCode>General</c:formatCode>
                <c:ptCount val="7"/>
                <c:pt idx="0">
                  <c:v>400</c:v>
                </c:pt>
                <c:pt idx="1">
                  <c:v>200</c:v>
                </c:pt>
                <c:pt idx="2">
                  <c:v>50</c:v>
                </c:pt>
                <c:pt idx="3">
                  <c:v>12.5</c:v>
                </c:pt>
                <c:pt idx="4">
                  <c:v>3.1</c:v>
                </c:pt>
                <c:pt idx="5">
                  <c:v>0.78</c:v>
                </c:pt>
                <c:pt idx="6">
                  <c:v>#N/A</c:v>
                </c:pt>
              </c:numCache>
            </c:numRef>
          </c:xVal>
          <c:yVal>
            <c:numRef>
              <c:f>'QuantiFluor Open'!$G$31:$G$37</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434177816"/>
        <c:axId val="434178208"/>
      </c:scatterChart>
      <c:valAx>
        <c:axId val="43417781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34178208"/>
        <c:crosses val="autoZero"/>
        <c:crossBetween val="midCat"/>
      </c:valAx>
      <c:valAx>
        <c:axId val="43417820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417781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 Standard</a:t>
            </a:r>
            <a:r>
              <a:rPr lang="en-US" baseline="0"/>
              <a:t> Curve</a:t>
            </a:r>
            <a:endParaRPr lang="en-US"/>
          </a:p>
        </c:rich>
      </c:tx>
      <c:overlay val="0"/>
    </c:title>
    <c:autoTitleDeleted val="0"/>
    <c:plotArea>
      <c:layout/>
      <c:scatterChart>
        <c:scatterStyle val="lineMarker"/>
        <c:varyColors val="0"/>
        <c:ser>
          <c:idx val="0"/>
          <c:order val="0"/>
          <c:tx>
            <c:strRef>
              <c:f>'QuantiFluor Open'!$C$30</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'QuantiFluor Open'!$H$31:$H$37</c:f>
                <c:numCache>
                  <c:formatCode>General</c:formatCode>
                  <c:ptCount val="7"/>
                  <c:pt idx="0">
                    <c:v>0</c:v>
                  </c:pt>
                  <c:pt idx="1">
                    <c:v>0</c:v>
                  </c:pt>
                  <c:pt idx="2">
                    <c:v>0</c:v>
                  </c:pt>
                  <c:pt idx="3">
                    <c:v>0</c:v>
                  </c:pt>
                  <c:pt idx="4">
                    <c:v>0</c:v>
                  </c:pt>
                  <c:pt idx="5">
                    <c:v>0</c:v>
                  </c:pt>
                  <c:pt idx="6">
                    <c:v>#N/A</c:v>
                  </c:pt>
                </c:numCache>
              </c:numRef>
            </c:plus>
            <c:minus>
              <c:numRef>
                <c:f>'QuantiFluor Open'!$H$31:$H$37</c:f>
                <c:numCache>
                  <c:formatCode>General</c:formatCode>
                  <c:ptCount val="7"/>
                  <c:pt idx="0">
                    <c:v>0</c:v>
                  </c:pt>
                  <c:pt idx="1">
                    <c:v>0</c:v>
                  </c:pt>
                  <c:pt idx="2">
                    <c:v>0</c:v>
                  </c:pt>
                  <c:pt idx="3">
                    <c:v>0</c:v>
                  </c:pt>
                  <c:pt idx="4">
                    <c:v>0</c:v>
                  </c:pt>
                  <c:pt idx="5">
                    <c:v>0</c:v>
                  </c:pt>
                  <c:pt idx="6">
                    <c:v>#N/A</c:v>
                  </c:pt>
                </c:numCache>
              </c:numRef>
            </c:minus>
          </c:errBars>
          <c:xVal>
            <c:numRef>
              <c:f>'QuantiFluor Open'!$F$31:$F$37</c:f>
              <c:numCache>
                <c:formatCode>General</c:formatCode>
                <c:ptCount val="7"/>
                <c:pt idx="0">
                  <c:v>400</c:v>
                </c:pt>
                <c:pt idx="1">
                  <c:v>200</c:v>
                </c:pt>
                <c:pt idx="2">
                  <c:v>50</c:v>
                </c:pt>
                <c:pt idx="3">
                  <c:v>12.5</c:v>
                </c:pt>
                <c:pt idx="4">
                  <c:v>3.1</c:v>
                </c:pt>
                <c:pt idx="5">
                  <c:v>0.78</c:v>
                </c:pt>
                <c:pt idx="6">
                  <c:v>#N/A</c:v>
                </c:pt>
              </c:numCache>
            </c:numRef>
          </c:xVal>
          <c:yVal>
            <c:numRef>
              <c:f>'QuantiFluor Open'!$G$31:$G$37</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448690104"/>
        <c:axId val="448690496"/>
      </c:scatterChart>
      <c:valAx>
        <c:axId val="448690104"/>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48690496"/>
        <c:crosses val="autoZero"/>
        <c:crossBetween val="midCat"/>
      </c:valAx>
      <c:valAx>
        <c:axId val="44869049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48690104"/>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 Standard</a:t>
            </a:r>
            <a:r>
              <a:rPr lang="en-US" baseline="0"/>
              <a:t> Curve</a:t>
            </a:r>
            <a:endParaRPr lang="en-US"/>
          </a:p>
        </c:rich>
      </c:tx>
      <c:overlay val="0"/>
    </c:title>
    <c:autoTitleDeleted val="0"/>
    <c:plotArea>
      <c:layout/>
      <c:scatterChart>
        <c:scatterStyle val="lineMarker"/>
        <c:varyColors val="0"/>
        <c:ser>
          <c:idx val="0"/>
          <c:order val="0"/>
          <c:tx>
            <c:strRef>
              <c:f>'QuantiFluor One'!$C$29</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'QuantiFluor One'!$H$30:$H$36</c:f>
                <c:numCache>
                  <c:formatCode>General</c:formatCode>
                  <c:ptCount val="7"/>
                  <c:pt idx="0">
                    <c:v>0</c:v>
                  </c:pt>
                  <c:pt idx="1">
                    <c:v>0</c:v>
                  </c:pt>
                  <c:pt idx="2">
                    <c:v>0</c:v>
                  </c:pt>
                  <c:pt idx="3">
                    <c:v>0</c:v>
                  </c:pt>
                  <c:pt idx="4">
                    <c:v>0</c:v>
                  </c:pt>
                  <c:pt idx="5">
                    <c:v>0</c:v>
                  </c:pt>
                  <c:pt idx="6">
                    <c:v>#N/A</c:v>
                  </c:pt>
                </c:numCache>
              </c:numRef>
            </c:plus>
            <c:minus>
              <c:numRef>
                <c:f>'QuantiFluor One'!$H$30:$H$36</c:f>
                <c:numCache>
                  <c:formatCode>General</c:formatCode>
                  <c:ptCount val="7"/>
                  <c:pt idx="0">
                    <c:v>0</c:v>
                  </c:pt>
                  <c:pt idx="1">
                    <c:v>0</c:v>
                  </c:pt>
                  <c:pt idx="2">
                    <c:v>0</c:v>
                  </c:pt>
                  <c:pt idx="3">
                    <c:v>0</c:v>
                  </c:pt>
                  <c:pt idx="4">
                    <c:v>0</c:v>
                  </c:pt>
                  <c:pt idx="5">
                    <c:v>0</c:v>
                  </c:pt>
                  <c:pt idx="6">
                    <c:v>#N/A</c:v>
                  </c:pt>
                </c:numCache>
              </c:numRef>
            </c:minus>
          </c:errBars>
          <c:xVal>
            <c:numRef>
              <c:f>'QuantiFluor One'!$F$30:$F$36</c:f>
              <c:numCache>
                <c:formatCode>General</c:formatCode>
                <c:ptCount val="7"/>
                <c:pt idx="0">
                  <c:v>400</c:v>
                </c:pt>
                <c:pt idx="1">
                  <c:v>200</c:v>
                </c:pt>
                <c:pt idx="2">
                  <c:v>50</c:v>
                </c:pt>
                <c:pt idx="3">
                  <c:v>12.5</c:v>
                </c:pt>
                <c:pt idx="4">
                  <c:v>3.125</c:v>
                </c:pt>
                <c:pt idx="5">
                  <c:v>0.78125</c:v>
                </c:pt>
                <c:pt idx="6">
                  <c:v>#N/A</c:v>
                </c:pt>
              </c:numCache>
            </c:numRef>
          </c:xVal>
          <c:yVal>
            <c:numRef>
              <c:f>'QuantiFluor One'!$G$30:$G$36</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225708296"/>
        <c:axId val="225708680"/>
      </c:scatterChart>
      <c:valAx>
        <c:axId val="22570829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225708680"/>
        <c:crosses val="autoZero"/>
        <c:crossBetween val="midCat"/>
      </c:valAx>
      <c:valAx>
        <c:axId val="225708680"/>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22570829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a:t>
            </a:r>
            <a:r>
              <a:rPr lang="en-US" baseline="0"/>
              <a:t> </a:t>
            </a:r>
            <a:r>
              <a:rPr lang="en-US"/>
              <a:t>Standard</a:t>
            </a:r>
            <a:r>
              <a:rPr lang="en-US" baseline="0"/>
              <a:t> Curve</a:t>
            </a:r>
            <a:endParaRPr lang="en-US"/>
          </a:p>
        </c:rich>
      </c:tx>
      <c:overlay val="0"/>
    </c:title>
    <c:autoTitleDeleted val="0"/>
    <c:plotArea>
      <c:layout/>
      <c:scatterChart>
        <c:scatterStyle val="lineMarker"/>
        <c:varyColors val="0"/>
        <c:ser>
          <c:idx val="0"/>
          <c:order val="0"/>
          <c:tx>
            <c:strRef>
              <c:f>'dsDNA Standard Curve'!$C$29</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'dsDNA Standard Curve'!$H$30:$H$36</c:f>
                <c:numCache>
                  <c:formatCode>General</c:formatCode>
                  <c:ptCount val="7"/>
                  <c:pt idx="0">
                    <c:v>0</c:v>
                  </c:pt>
                  <c:pt idx="1">
                    <c:v>0</c:v>
                  </c:pt>
                  <c:pt idx="2">
                    <c:v>0</c:v>
                  </c:pt>
                  <c:pt idx="3">
                    <c:v>0</c:v>
                  </c:pt>
                  <c:pt idx="4">
                    <c:v>0</c:v>
                  </c:pt>
                  <c:pt idx="5">
                    <c:v>0</c:v>
                  </c:pt>
                  <c:pt idx="6">
                    <c:v>#N/A</c:v>
                  </c:pt>
                </c:numCache>
              </c:numRef>
            </c:plus>
            <c:minus>
              <c:numRef>
                <c:f>'dsDNA Standard Curve'!$H$30:$H$36</c:f>
                <c:numCache>
                  <c:formatCode>General</c:formatCode>
                  <c:ptCount val="7"/>
                  <c:pt idx="0">
                    <c:v>0</c:v>
                  </c:pt>
                  <c:pt idx="1">
                    <c:v>0</c:v>
                  </c:pt>
                  <c:pt idx="2">
                    <c:v>0</c:v>
                  </c:pt>
                  <c:pt idx="3">
                    <c:v>0</c:v>
                  </c:pt>
                  <c:pt idx="4">
                    <c:v>0</c:v>
                  </c:pt>
                  <c:pt idx="5">
                    <c:v>0</c:v>
                  </c:pt>
                  <c:pt idx="6">
                    <c:v>#N/A</c:v>
                  </c:pt>
                </c:numCache>
              </c:numRef>
            </c:minus>
          </c:errBars>
          <c:xVal>
            <c:numRef>
              <c:f>'dsDNA Standard Curve'!$F$30:$F$36</c:f>
              <c:numCache>
                <c:formatCode>General</c:formatCode>
                <c:ptCount val="7"/>
                <c:pt idx="0">
                  <c:v>200</c:v>
                </c:pt>
                <c:pt idx="1">
                  <c:v>50</c:v>
                </c:pt>
                <c:pt idx="2">
                  <c:v>12.5</c:v>
                </c:pt>
                <c:pt idx="3">
                  <c:v>3.125</c:v>
                </c:pt>
                <c:pt idx="4">
                  <c:v>0.78125</c:v>
                </c:pt>
                <c:pt idx="5">
                  <c:v>0.1953125</c:v>
                </c:pt>
                <c:pt idx="6">
                  <c:v>#N/A</c:v>
                </c:pt>
              </c:numCache>
            </c:numRef>
          </c:xVal>
          <c:yVal>
            <c:numRef>
              <c:f>'dsDNA Standard Curve'!$G$30:$G$36</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227670280"/>
        <c:axId val="225356104"/>
      </c:scatterChart>
      <c:valAx>
        <c:axId val="227670280"/>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225356104"/>
        <c:crosses val="autoZero"/>
        <c:crossBetween val="midCat"/>
      </c:valAx>
      <c:valAx>
        <c:axId val="225356104"/>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227670280"/>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 Standard</a:t>
            </a:r>
            <a:r>
              <a:rPr lang="en-US" baseline="0"/>
              <a:t> Curve</a:t>
            </a:r>
            <a:endParaRPr lang="en-US"/>
          </a:p>
        </c:rich>
      </c:tx>
      <c:overlay val="0"/>
    </c:title>
    <c:autoTitleDeleted val="0"/>
    <c:plotArea>
      <c:layout/>
      <c:scatterChart>
        <c:scatterStyle val="lineMarker"/>
        <c:varyColors val="0"/>
        <c:ser>
          <c:idx val="0"/>
          <c:order val="0"/>
          <c:tx>
            <c:strRef>
              <c:f>'dsDNA Standard Curve'!$C$29</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'dsDNA Standard Curve'!$H$30:$H$36</c:f>
                <c:numCache>
                  <c:formatCode>General</c:formatCode>
                  <c:ptCount val="7"/>
                  <c:pt idx="0">
                    <c:v>0</c:v>
                  </c:pt>
                  <c:pt idx="1">
                    <c:v>0</c:v>
                  </c:pt>
                  <c:pt idx="2">
                    <c:v>0</c:v>
                  </c:pt>
                  <c:pt idx="3">
                    <c:v>0</c:v>
                  </c:pt>
                  <c:pt idx="4">
                    <c:v>0</c:v>
                  </c:pt>
                  <c:pt idx="5">
                    <c:v>0</c:v>
                  </c:pt>
                  <c:pt idx="6">
                    <c:v>#N/A</c:v>
                  </c:pt>
                </c:numCache>
              </c:numRef>
            </c:plus>
            <c:minus>
              <c:numRef>
                <c:f>'dsDNA Standard Curve'!$H$30:$H$36</c:f>
                <c:numCache>
                  <c:formatCode>General</c:formatCode>
                  <c:ptCount val="7"/>
                  <c:pt idx="0">
                    <c:v>0</c:v>
                  </c:pt>
                  <c:pt idx="1">
                    <c:v>0</c:v>
                  </c:pt>
                  <c:pt idx="2">
                    <c:v>0</c:v>
                  </c:pt>
                  <c:pt idx="3">
                    <c:v>0</c:v>
                  </c:pt>
                  <c:pt idx="4">
                    <c:v>0</c:v>
                  </c:pt>
                  <c:pt idx="5">
                    <c:v>0</c:v>
                  </c:pt>
                  <c:pt idx="6">
                    <c:v>#N/A</c:v>
                  </c:pt>
                </c:numCache>
              </c:numRef>
            </c:minus>
          </c:errBars>
          <c:xVal>
            <c:numRef>
              <c:f>'dsDNA Standard Curve'!$F$30:$F$36</c:f>
              <c:numCache>
                <c:formatCode>General</c:formatCode>
                <c:ptCount val="7"/>
                <c:pt idx="0">
                  <c:v>200</c:v>
                </c:pt>
                <c:pt idx="1">
                  <c:v>50</c:v>
                </c:pt>
                <c:pt idx="2">
                  <c:v>12.5</c:v>
                </c:pt>
                <c:pt idx="3">
                  <c:v>3.125</c:v>
                </c:pt>
                <c:pt idx="4">
                  <c:v>0.78125</c:v>
                </c:pt>
                <c:pt idx="5">
                  <c:v>0.1953125</c:v>
                </c:pt>
                <c:pt idx="6">
                  <c:v>#N/A</c:v>
                </c:pt>
              </c:numCache>
            </c:numRef>
          </c:xVal>
          <c:yVal>
            <c:numRef>
              <c:f>'dsDNA Standard Curve'!$G$30:$G$36</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224259616"/>
        <c:axId val="434003664"/>
      </c:scatterChart>
      <c:valAx>
        <c:axId val="22425961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34003664"/>
        <c:crosses val="autoZero"/>
        <c:crossBetween val="midCat"/>
      </c:valAx>
      <c:valAx>
        <c:axId val="434003664"/>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22425961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a:t>
            </a:r>
            <a:r>
              <a:rPr lang="en-US" baseline="0"/>
              <a:t> </a:t>
            </a:r>
            <a:r>
              <a:rPr lang="en-US"/>
              <a:t>Standard</a:t>
            </a:r>
            <a:r>
              <a:rPr lang="en-US" baseline="0"/>
              <a:t> Curve</a:t>
            </a:r>
            <a:endParaRPr lang="en-US"/>
          </a:p>
        </c:rich>
      </c:tx>
      <c:overlay val="0"/>
    </c:title>
    <c:autoTitleDeleted val="0"/>
    <c:plotArea>
      <c:layout/>
      <c:scatterChart>
        <c:scatterStyle val="lineMarker"/>
        <c:varyColors val="0"/>
        <c:ser>
          <c:idx val="0"/>
          <c:order val="0"/>
          <c:tx>
            <c:strRef>
              <c:f>'384 well dsDNA Standard Curve'!$C$45</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'384 well dsDNA Standard Curve'!$H$46:$H$52</c:f>
                <c:numCache>
                  <c:formatCode>General</c:formatCode>
                  <c:ptCount val="7"/>
                  <c:pt idx="0">
                    <c:v>0</c:v>
                  </c:pt>
                  <c:pt idx="1">
                    <c:v>0</c:v>
                  </c:pt>
                  <c:pt idx="2">
                    <c:v>0</c:v>
                  </c:pt>
                  <c:pt idx="3">
                    <c:v>0</c:v>
                  </c:pt>
                  <c:pt idx="4">
                    <c:v>0</c:v>
                  </c:pt>
                  <c:pt idx="5">
                    <c:v>0</c:v>
                  </c:pt>
                  <c:pt idx="6">
                    <c:v>#N/A</c:v>
                  </c:pt>
                </c:numCache>
              </c:numRef>
            </c:plus>
            <c:minus>
              <c:numRef>
                <c:f>'384 well dsDNA Standard Curve'!$H$46:$H$52</c:f>
                <c:numCache>
                  <c:formatCode>General</c:formatCode>
                  <c:ptCount val="7"/>
                  <c:pt idx="0">
                    <c:v>0</c:v>
                  </c:pt>
                  <c:pt idx="1">
                    <c:v>0</c:v>
                  </c:pt>
                  <c:pt idx="2">
                    <c:v>0</c:v>
                  </c:pt>
                  <c:pt idx="3">
                    <c:v>0</c:v>
                  </c:pt>
                  <c:pt idx="4">
                    <c:v>0</c:v>
                  </c:pt>
                  <c:pt idx="5">
                    <c:v>0</c:v>
                  </c:pt>
                  <c:pt idx="6">
                    <c:v>#N/A</c:v>
                  </c:pt>
                </c:numCache>
              </c:numRef>
            </c:minus>
          </c:errBars>
          <c:xVal>
            <c:numRef>
              <c:f>'384 well dsDNA Standard Curve'!$F$46:$F$52</c:f>
              <c:numCache>
                <c:formatCode>General</c:formatCode>
                <c:ptCount val="7"/>
                <c:pt idx="0">
                  <c:v>200</c:v>
                </c:pt>
                <c:pt idx="1">
                  <c:v>50</c:v>
                </c:pt>
                <c:pt idx="2">
                  <c:v>12.5</c:v>
                </c:pt>
                <c:pt idx="3">
                  <c:v>3.125</c:v>
                </c:pt>
                <c:pt idx="4">
                  <c:v>0.78125</c:v>
                </c:pt>
                <c:pt idx="5">
                  <c:v>0.1953125</c:v>
                </c:pt>
                <c:pt idx="6">
                  <c:v>#N/A</c:v>
                </c:pt>
              </c:numCache>
            </c:numRef>
          </c:xVal>
          <c:yVal>
            <c:numRef>
              <c:f>'384 well dsDNA Standard Curve'!$G$46:$G$52</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422459896"/>
        <c:axId val="422460288"/>
      </c:scatterChart>
      <c:valAx>
        <c:axId val="42245989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22460288"/>
        <c:crosses val="autoZero"/>
        <c:crossBetween val="midCat"/>
      </c:valAx>
      <c:valAx>
        <c:axId val="42246028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2245989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dsDNA Standard</a:t>
            </a:r>
            <a:r>
              <a:rPr lang="en-US" baseline="0"/>
              <a:t> Curve</a:t>
            </a:r>
            <a:endParaRPr lang="en-US"/>
          </a:p>
        </c:rich>
      </c:tx>
      <c:overlay val="0"/>
    </c:title>
    <c:autoTitleDeleted val="0"/>
    <c:plotArea>
      <c:layout/>
      <c:scatterChart>
        <c:scatterStyle val="lineMarker"/>
        <c:varyColors val="0"/>
        <c:ser>
          <c:idx val="0"/>
          <c:order val="0"/>
          <c:tx>
            <c:strRef>
              <c:f>'384 well dsDNA Standard Curve'!$C$45</c:f>
              <c:strCache>
                <c:ptCount val="1"/>
                <c:pt idx="0">
                  <c:v>Average</c:v>
                </c:pt>
              </c:strCache>
            </c:strRef>
          </c:tx>
          <c:spPr>
            <a:ln w="28575">
              <a:noFill/>
            </a:ln>
          </c:spPr>
          <c:trendline>
            <c:trendlineType val="power"/>
            <c:dispRSqr val="1"/>
            <c:dispEq val="1"/>
            <c:trendlineLbl>
              <c:layout>
                <c:manualLayout>
                  <c:x val="-0.16970519489093583"/>
                  <c:y val="-3.0550090828366486E-4"/>
                </c:manualLayout>
              </c:layout>
              <c:numFmt formatCode="General" sourceLinked="0"/>
            </c:trendlineLbl>
          </c:trendline>
          <c:errBars>
            <c:errDir val="y"/>
            <c:errBarType val="both"/>
            <c:errValType val="cust"/>
            <c:noEndCap val="0"/>
            <c:plus>
              <c:numRef>
                <c:f>'384 well dsDNA Standard Curve'!$H$46:$H$52</c:f>
                <c:numCache>
                  <c:formatCode>General</c:formatCode>
                  <c:ptCount val="7"/>
                  <c:pt idx="0">
                    <c:v>0</c:v>
                  </c:pt>
                  <c:pt idx="1">
                    <c:v>0</c:v>
                  </c:pt>
                  <c:pt idx="2">
                    <c:v>0</c:v>
                  </c:pt>
                  <c:pt idx="3">
                    <c:v>0</c:v>
                  </c:pt>
                  <c:pt idx="4">
                    <c:v>0</c:v>
                  </c:pt>
                  <c:pt idx="5">
                    <c:v>0</c:v>
                  </c:pt>
                  <c:pt idx="6">
                    <c:v>#N/A</c:v>
                  </c:pt>
                </c:numCache>
              </c:numRef>
            </c:plus>
            <c:minus>
              <c:numRef>
                <c:f>'384 well dsDNA Standard Curve'!$H$46:$H$52</c:f>
                <c:numCache>
                  <c:formatCode>General</c:formatCode>
                  <c:ptCount val="7"/>
                  <c:pt idx="0">
                    <c:v>0</c:v>
                  </c:pt>
                  <c:pt idx="1">
                    <c:v>0</c:v>
                  </c:pt>
                  <c:pt idx="2">
                    <c:v>0</c:v>
                  </c:pt>
                  <c:pt idx="3">
                    <c:v>0</c:v>
                  </c:pt>
                  <c:pt idx="4">
                    <c:v>0</c:v>
                  </c:pt>
                  <c:pt idx="5">
                    <c:v>0</c:v>
                  </c:pt>
                  <c:pt idx="6">
                    <c:v>#N/A</c:v>
                  </c:pt>
                </c:numCache>
              </c:numRef>
            </c:minus>
          </c:errBars>
          <c:xVal>
            <c:numRef>
              <c:f>'384 well dsDNA Standard Curve'!$F$46:$F$52</c:f>
              <c:numCache>
                <c:formatCode>General</c:formatCode>
                <c:ptCount val="7"/>
                <c:pt idx="0">
                  <c:v>200</c:v>
                </c:pt>
                <c:pt idx="1">
                  <c:v>50</c:v>
                </c:pt>
                <c:pt idx="2">
                  <c:v>12.5</c:v>
                </c:pt>
                <c:pt idx="3">
                  <c:v>3.125</c:v>
                </c:pt>
                <c:pt idx="4">
                  <c:v>0.78125</c:v>
                </c:pt>
                <c:pt idx="5">
                  <c:v>0.1953125</c:v>
                </c:pt>
                <c:pt idx="6">
                  <c:v>#N/A</c:v>
                </c:pt>
              </c:numCache>
            </c:numRef>
          </c:xVal>
          <c:yVal>
            <c:numRef>
              <c:f>'384 well dsDNA Standard Curve'!$G$46:$G$52</c:f>
              <c:numCache>
                <c:formatCode>General</c:formatCode>
                <c:ptCount val="7"/>
                <c:pt idx="0">
                  <c:v>0</c:v>
                </c:pt>
                <c:pt idx="1">
                  <c:v>0</c:v>
                </c:pt>
                <c:pt idx="2">
                  <c:v>0</c:v>
                </c:pt>
                <c:pt idx="3">
                  <c:v>0</c:v>
                </c:pt>
                <c:pt idx="4">
                  <c:v>0</c:v>
                </c:pt>
                <c:pt idx="5">
                  <c:v>0</c:v>
                </c:pt>
                <c:pt idx="6">
                  <c:v>#N/A</c:v>
                </c:pt>
              </c:numCache>
            </c:numRef>
          </c:yVal>
          <c:smooth val="0"/>
        </c:ser>
        <c:dLbls>
          <c:showLegendKey val="0"/>
          <c:showVal val="0"/>
          <c:showCatName val="0"/>
          <c:showSerName val="0"/>
          <c:showPercent val="0"/>
          <c:showBubbleSize val="0"/>
        </c:dLbls>
        <c:axId val="434144256"/>
        <c:axId val="434144648"/>
      </c:scatterChart>
      <c:valAx>
        <c:axId val="434144256"/>
        <c:scaling>
          <c:logBase val="10"/>
          <c:orientation val="minMax"/>
        </c:scaling>
        <c:delete val="0"/>
        <c:axPos val="b"/>
        <c:title>
          <c:tx>
            <c:rich>
              <a:bodyPr/>
              <a:lstStyle/>
              <a:p>
                <a:pPr>
                  <a:defRPr/>
                </a:pPr>
                <a:r>
                  <a:rPr lang="en-US"/>
                  <a:t>dsDNA Standard (ng)</a:t>
                </a:r>
              </a:p>
            </c:rich>
          </c:tx>
          <c:overlay val="0"/>
        </c:title>
        <c:numFmt formatCode="General" sourceLinked="1"/>
        <c:majorTickMark val="out"/>
        <c:minorTickMark val="in"/>
        <c:tickLblPos val="nextTo"/>
        <c:crossAx val="434144648"/>
        <c:crosses val="autoZero"/>
        <c:crossBetween val="midCat"/>
      </c:valAx>
      <c:valAx>
        <c:axId val="43414464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4144256"/>
        <c:crossesAt val="1.0000000000000002E-2"/>
        <c:crossBetween val="midCat"/>
      </c:valAx>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High Concentration Standard</a:t>
            </a:r>
            <a:r>
              <a:rPr lang="en-US" baseline="0"/>
              <a:t> Curve</a:t>
            </a:r>
            <a:endParaRPr lang="en-US"/>
          </a:p>
        </c:rich>
      </c:tx>
      <c:overlay val="0"/>
    </c:title>
    <c:autoTitleDeleted val="0"/>
    <c:plotArea>
      <c:layout/>
      <c:scatterChart>
        <c:scatterStyle val="lineMarker"/>
        <c:varyColors val="0"/>
        <c:ser>
          <c:idx val="0"/>
          <c:order val="0"/>
          <c:tx>
            <c:strRef>
              <c:f>'RNA High Standard Curve'!$C$29</c:f>
              <c:strCache>
                <c:ptCount val="1"/>
                <c:pt idx="0">
                  <c:v>Average</c:v>
                </c:pt>
              </c:strCache>
            </c:strRef>
          </c:tx>
          <c:spPr>
            <a:ln w="28575">
              <a:noFill/>
            </a:ln>
          </c:spPr>
          <c:trendline>
            <c:trendlineType val="power"/>
            <c:dispRSqr val="1"/>
            <c:dispEq val="1"/>
            <c:trendlineLbl>
              <c:layout>
                <c:manualLayout>
                  <c:x val="-0.23021740779512387"/>
                  <c:y val="-2.7321547991755274E-4"/>
                </c:manualLayout>
              </c:layout>
              <c:numFmt formatCode="General" sourceLinked="0"/>
            </c:trendlineLbl>
          </c:trendline>
          <c:errBars>
            <c:errDir val="y"/>
            <c:errBarType val="both"/>
            <c:errValType val="cust"/>
            <c:noEndCap val="0"/>
            <c:plus>
              <c:numRef>
                <c:f>'RNA High Standard Curve'!$H$30:$H$36</c:f>
                <c:numCache>
                  <c:formatCode>General</c:formatCode>
                  <c:ptCount val="7"/>
                  <c:pt idx="0">
                    <c:v>0</c:v>
                  </c:pt>
                  <c:pt idx="1">
                    <c:v>0</c:v>
                  </c:pt>
                  <c:pt idx="2">
                    <c:v>0</c:v>
                  </c:pt>
                  <c:pt idx="3">
                    <c:v>0</c:v>
                  </c:pt>
                  <c:pt idx="4">
                    <c:v>0</c:v>
                  </c:pt>
                  <c:pt idx="5">
                    <c:v>0</c:v>
                  </c:pt>
                  <c:pt idx="6">
                    <c:v>0</c:v>
                  </c:pt>
                </c:numCache>
              </c:numRef>
            </c:plus>
            <c:minus>
              <c:numRef>
                <c:f>'RNA High Standard Curve'!$H$30:$H$36</c:f>
                <c:numCache>
                  <c:formatCode>General</c:formatCode>
                  <c:ptCount val="7"/>
                  <c:pt idx="0">
                    <c:v>0</c:v>
                  </c:pt>
                  <c:pt idx="1">
                    <c:v>0</c:v>
                  </c:pt>
                  <c:pt idx="2">
                    <c:v>0</c:v>
                  </c:pt>
                  <c:pt idx="3">
                    <c:v>0</c:v>
                  </c:pt>
                  <c:pt idx="4">
                    <c:v>0</c:v>
                  </c:pt>
                  <c:pt idx="5">
                    <c:v>0</c:v>
                  </c:pt>
                  <c:pt idx="6">
                    <c:v>0</c:v>
                  </c:pt>
                </c:numCache>
              </c:numRef>
            </c:minus>
          </c:errBars>
          <c:xVal>
            <c:numRef>
              <c:f>'RNA High Standard Curve'!$F$30:$F$36</c:f>
              <c:numCache>
                <c:formatCode>General</c:formatCode>
                <c:ptCount val="7"/>
                <c:pt idx="0">
                  <c:v>500</c:v>
                </c:pt>
                <c:pt idx="1">
                  <c:v>250</c:v>
                </c:pt>
                <c:pt idx="2">
                  <c:v>125</c:v>
                </c:pt>
                <c:pt idx="3">
                  <c:v>62.5</c:v>
                </c:pt>
                <c:pt idx="4">
                  <c:v>31.25</c:v>
                </c:pt>
                <c:pt idx="5">
                  <c:v>15.625</c:v>
                </c:pt>
                <c:pt idx="6">
                  <c:v>7.8125</c:v>
                </c:pt>
              </c:numCache>
            </c:numRef>
          </c:xVal>
          <c:yVal>
            <c:numRef>
              <c:f>'RNA High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22458720"/>
        <c:axId val="422458328"/>
      </c:scatterChart>
      <c:valAx>
        <c:axId val="422458720"/>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422458328"/>
        <c:crosses val="autoZero"/>
        <c:crossBetween val="midCat"/>
      </c:valAx>
      <c:valAx>
        <c:axId val="422458328"/>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22458720"/>
        <c:crosses val="autoZero"/>
        <c:crossBetween val="midCat"/>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Low Concentration Standard</a:t>
            </a:r>
            <a:r>
              <a:rPr lang="en-US" baseline="0"/>
              <a:t> Curve</a:t>
            </a:r>
            <a:endParaRPr lang="en-US"/>
          </a:p>
        </c:rich>
      </c:tx>
      <c:overlay val="0"/>
    </c:title>
    <c:autoTitleDeleted val="0"/>
    <c:plotArea>
      <c:layout/>
      <c:scatterChart>
        <c:scatterStyle val="lineMarker"/>
        <c:varyColors val="0"/>
        <c:ser>
          <c:idx val="0"/>
          <c:order val="0"/>
          <c:tx>
            <c:strRef>
              <c:f>'RNA Low Standard Curve'!$C$29</c:f>
              <c:strCache>
                <c:ptCount val="1"/>
                <c:pt idx="0">
                  <c:v>Average</c:v>
                </c:pt>
              </c:strCache>
            </c:strRef>
          </c:tx>
          <c:spPr>
            <a:ln w="28575">
              <a:noFill/>
            </a:ln>
          </c:spPr>
          <c:trendline>
            <c:trendlineType val="power"/>
            <c:dispRSqr val="1"/>
            <c:dispEq val="1"/>
            <c:trendlineLbl>
              <c:layout>
                <c:manualLayout>
                  <c:x val="-0.41824348879466988"/>
                  <c:y val="1.0240702730458578E-2"/>
                </c:manualLayout>
              </c:layout>
              <c:numFmt formatCode="General" sourceLinked="0"/>
            </c:trendlineLbl>
          </c:trendline>
          <c:errBars>
            <c:errDir val="y"/>
            <c:errBarType val="both"/>
            <c:errValType val="cust"/>
            <c:noEndCap val="0"/>
            <c:plus>
              <c:numRef>
                <c:f>'RNA Low Standard Curve'!$H$30:$H$36</c:f>
                <c:numCache>
                  <c:formatCode>General</c:formatCode>
                  <c:ptCount val="7"/>
                  <c:pt idx="0">
                    <c:v>0</c:v>
                  </c:pt>
                  <c:pt idx="1">
                    <c:v>0</c:v>
                  </c:pt>
                  <c:pt idx="2">
                    <c:v>0</c:v>
                  </c:pt>
                  <c:pt idx="3">
                    <c:v>0</c:v>
                  </c:pt>
                  <c:pt idx="4">
                    <c:v>0</c:v>
                  </c:pt>
                  <c:pt idx="5">
                    <c:v>0</c:v>
                  </c:pt>
                  <c:pt idx="6">
                    <c:v>0</c:v>
                  </c:pt>
                </c:numCache>
              </c:numRef>
            </c:plus>
            <c:minus>
              <c:numRef>
                <c:f>'RNA Low Standard Curve'!$H$30:$H$36</c:f>
                <c:numCache>
                  <c:formatCode>General</c:formatCode>
                  <c:ptCount val="7"/>
                  <c:pt idx="0">
                    <c:v>0</c:v>
                  </c:pt>
                  <c:pt idx="1">
                    <c:v>0</c:v>
                  </c:pt>
                  <c:pt idx="2">
                    <c:v>0</c:v>
                  </c:pt>
                  <c:pt idx="3">
                    <c:v>0</c:v>
                  </c:pt>
                  <c:pt idx="4">
                    <c:v>0</c:v>
                  </c:pt>
                  <c:pt idx="5">
                    <c:v>0</c:v>
                  </c:pt>
                  <c:pt idx="6">
                    <c:v>0</c:v>
                  </c:pt>
                </c:numCache>
              </c:numRef>
            </c:minus>
          </c:errBars>
          <c:xVal>
            <c:numRef>
              <c:f>'RNA Low Standard Curve'!$F$30:$F$36</c:f>
              <c:numCache>
                <c:formatCode>General</c:formatCode>
                <c:ptCount val="7"/>
                <c:pt idx="0">
                  <c:v>10</c:v>
                </c:pt>
                <c:pt idx="1">
                  <c:v>5</c:v>
                </c:pt>
                <c:pt idx="2">
                  <c:v>2.5</c:v>
                </c:pt>
                <c:pt idx="3">
                  <c:v>1.25</c:v>
                </c:pt>
                <c:pt idx="4">
                  <c:v>0.625</c:v>
                </c:pt>
                <c:pt idx="5">
                  <c:v>0.3125</c:v>
                </c:pt>
                <c:pt idx="6">
                  <c:v>0.15625</c:v>
                </c:pt>
              </c:numCache>
            </c:numRef>
          </c:xVal>
          <c:yVal>
            <c:numRef>
              <c:f>'RNA Low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22459504"/>
        <c:axId val="434146216"/>
      </c:scatterChart>
      <c:valAx>
        <c:axId val="422459504"/>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434146216"/>
        <c:crosses val="autoZero"/>
        <c:crossBetween val="midCat"/>
      </c:valAx>
      <c:valAx>
        <c:axId val="434146216"/>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22459504"/>
        <c:crossesAt val="0.1"/>
        <c:crossBetween val="midCat"/>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RNA High Concentration Standard</a:t>
            </a:r>
            <a:r>
              <a:rPr lang="en-US" baseline="0"/>
              <a:t> Curve</a:t>
            </a:r>
            <a:endParaRPr lang="en-US"/>
          </a:p>
        </c:rich>
      </c:tx>
      <c:overlay val="0"/>
    </c:title>
    <c:autoTitleDeleted val="0"/>
    <c:plotArea>
      <c:layout/>
      <c:scatterChart>
        <c:scatterStyle val="lineMarker"/>
        <c:varyColors val="0"/>
        <c:ser>
          <c:idx val="0"/>
          <c:order val="0"/>
          <c:tx>
            <c:strRef>
              <c:f>'RNA High Standard Curve'!$C$29</c:f>
              <c:strCache>
                <c:ptCount val="1"/>
                <c:pt idx="0">
                  <c:v>Average</c:v>
                </c:pt>
              </c:strCache>
            </c:strRef>
          </c:tx>
          <c:spPr>
            <a:ln w="28575">
              <a:noFill/>
            </a:ln>
          </c:spPr>
          <c:trendline>
            <c:trendlineType val="power"/>
            <c:dispRSqr val="1"/>
            <c:dispEq val="1"/>
            <c:trendlineLbl>
              <c:layout>
                <c:manualLayout>
                  <c:x val="-0.23021740779512387"/>
                  <c:y val="-2.7321547991755274E-4"/>
                </c:manualLayout>
              </c:layout>
              <c:numFmt formatCode="General" sourceLinked="0"/>
            </c:trendlineLbl>
          </c:trendline>
          <c:errBars>
            <c:errDir val="y"/>
            <c:errBarType val="both"/>
            <c:errValType val="cust"/>
            <c:noEndCap val="0"/>
            <c:plus>
              <c:numRef>
                <c:f>'RNA High Standard Curve'!$H$30:$H$36</c:f>
                <c:numCache>
                  <c:formatCode>General</c:formatCode>
                  <c:ptCount val="7"/>
                  <c:pt idx="0">
                    <c:v>0</c:v>
                  </c:pt>
                  <c:pt idx="1">
                    <c:v>0</c:v>
                  </c:pt>
                  <c:pt idx="2">
                    <c:v>0</c:v>
                  </c:pt>
                  <c:pt idx="3">
                    <c:v>0</c:v>
                  </c:pt>
                  <c:pt idx="4">
                    <c:v>0</c:v>
                  </c:pt>
                  <c:pt idx="5">
                    <c:v>0</c:v>
                  </c:pt>
                  <c:pt idx="6">
                    <c:v>0</c:v>
                  </c:pt>
                </c:numCache>
              </c:numRef>
            </c:plus>
            <c:minus>
              <c:numRef>
                <c:f>'RNA High Standard Curve'!$H$30:$H$36</c:f>
                <c:numCache>
                  <c:formatCode>General</c:formatCode>
                  <c:ptCount val="7"/>
                  <c:pt idx="0">
                    <c:v>0</c:v>
                  </c:pt>
                  <c:pt idx="1">
                    <c:v>0</c:v>
                  </c:pt>
                  <c:pt idx="2">
                    <c:v>0</c:v>
                  </c:pt>
                  <c:pt idx="3">
                    <c:v>0</c:v>
                  </c:pt>
                  <c:pt idx="4">
                    <c:v>0</c:v>
                  </c:pt>
                  <c:pt idx="5">
                    <c:v>0</c:v>
                  </c:pt>
                  <c:pt idx="6">
                    <c:v>0</c:v>
                  </c:pt>
                </c:numCache>
              </c:numRef>
            </c:minus>
          </c:errBars>
          <c:xVal>
            <c:numRef>
              <c:f>'RNA High Standard Curve'!$F$30:$F$36</c:f>
              <c:numCache>
                <c:formatCode>General</c:formatCode>
                <c:ptCount val="7"/>
                <c:pt idx="0">
                  <c:v>500</c:v>
                </c:pt>
                <c:pt idx="1">
                  <c:v>250</c:v>
                </c:pt>
                <c:pt idx="2">
                  <c:v>125</c:v>
                </c:pt>
                <c:pt idx="3">
                  <c:v>62.5</c:v>
                </c:pt>
                <c:pt idx="4">
                  <c:v>31.25</c:v>
                </c:pt>
                <c:pt idx="5">
                  <c:v>15.625</c:v>
                </c:pt>
                <c:pt idx="6">
                  <c:v>7.8125</c:v>
                </c:pt>
              </c:numCache>
            </c:numRef>
          </c:xVal>
          <c:yVal>
            <c:numRef>
              <c:f>'RNA High Standard Curve'!$G$30:$G$36</c:f>
              <c:numCache>
                <c:formatCode>General</c:formatCode>
                <c:ptCount val="7"/>
                <c:pt idx="0">
                  <c:v>0</c:v>
                </c:pt>
                <c:pt idx="1">
                  <c:v>0</c:v>
                </c:pt>
                <c:pt idx="2">
                  <c:v>0</c:v>
                </c:pt>
                <c:pt idx="3">
                  <c:v>0</c:v>
                </c:pt>
                <c:pt idx="4">
                  <c:v>0</c:v>
                </c:pt>
                <c:pt idx="5">
                  <c:v>0</c:v>
                </c:pt>
                <c:pt idx="6">
                  <c:v>0</c:v>
                </c:pt>
              </c:numCache>
            </c:numRef>
          </c:yVal>
          <c:smooth val="0"/>
        </c:ser>
        <c:dLbls>
          <c:showLegendKey val="0"/>
          <c:showVal val="0"/>
          <c:showCatName val="0"/>
          <c:showSerName val="0"/>
          <c:showPercent val="0"/>
          <c:showBubbleSize val="0"/>
        </c:dLbls>
        <c:axId val="434147392"/>
        <c:axId val="434147784"/>
      </c:scatterChart>
      <c:valAx>
        <c:axId val="434147392"/>
        <c:scaling>
          <c:logBase val="10"/>
          <c:orientation val="minMax"/>
        </c:scaling>
        <c:delete val="0"/>
        <c:axPos val="b"/>
        <c:title>
          <c:tx>
            <c:rich>
              <a:bodyPr/>
              <a:lstStyle/>
              <a:p>
                <a:pPr>
                  <a:defRPr/>
                </a:pPr>
                <a:r>
                  <a:rPr lang="en-US"/>
                  <a:t>RNA Standard (ng)</a:t>
                </a:r>
              </a:p>
            </c:rich>
          </c:tx>
          <c:overlay val="0"/>
        </c:title>
        <c:numFmt formatCode="General" sourceLinked="1"/>
        <c:majorTickMark val="out"/>
        <c:minorTickMark val="in"/>
        <c:tickLblPos val="nextTo"/>
        <c:crossAx val="434147784"/>
        <c:crosses val="autoZero"/>
        <c:crossBetween val="midCat"/>
      </c:valAx>
      <c:valAx>
        <c:axId val="434147784"/>
        <c:scaling>
          <c:logBase val="10"/>
          <c:orientation val="minMax"/>
        </c:scaling>
        <c:delete val="0"/>
        <c:axPos val="l"/>
        <c:majorGridlines/>
        <c:title>
          <c:tx>
            <c:rich>
              <a:bodyPr rot="-5400000" vert="horz"/>
              <a:lstStyle/>
              <a:p>
                <a:pPr>
                  <a:defRPr/>
                </a:pPr>
                <a:r>
                  <a:rPr lang="en-US"/>
                  <a:t>RFU (Background Subtracted)</a:t>
                </a:r>
              </a:p>
            </c:rich>
          </c:tx>
          <c:overlay val="0"/>
        </c:title>
        <c:numFmt formatCode="General" sourceLinked="1"/>
        <c:majorTickMark val="out"/>
        <c:minorTickMark val="none"/>
        <c:tickLblPos val="nextTo"/>
        <c:crossAx val="434147392"/>
        <c:crosses val="autoZero"/>
        <c:crossBetween val="midCat"/>
      </c:valAx>
    </c:plotArea>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Drop" dropLines="4" dropStyle="combo" dx="16" fmlaLink="$Y$46" fmlaRange="$Z$46:$Z$49" noThreeD="1" sel="4" val="0"/>
</file>

<file path=xl/ctrlProps/ctrlProp2.xml><?xml version="1.0" encoding="utf-8"?>
<formControlPr xmlns="http://schemas.microsoft.com/office/spreadsheetml/2009/9/main" objectType="Drop" dropLines="4" dropStyle="combo" dx="16" fmlaLink="$Y$46" fmlaRange="$Z$46:$Z$49" noThreeD="1" sel="4" val="0"/>
</file>

<file path=xl/ctrlProps/ctrlProp3.xml><?xml version="1.0" encoding="utf-8"?>
<formControlPr xmlns="http://schemas.microsoft.com/office/spreadsheetml/2009/9/main" objectType="Drop" dropLines="4" dropStyle="combo" dx="16" fmlaLink="$Y$62" fmlaRange="$Z$62:$Z$65" noThreeD="1" sel="4" val="0"/>
</file>

<file path=xl/ctrlProps/ctrlProp4.xml><?xml version="1.0" encoding="utf-8"?>
<formControlPr xmlns="http://schemas.microsoft.com/office/spreadsheetml/2009/9/main" objectType="Drop" dropLines="4" dropStyle="combo" dx="16" fmlaLink="$Y$46" fmlaRange="$Z$46:$Z$49" noThreeD="1" sel="2" val="0"/>
</file>

<file path=xl/ctrlProps/ctrlProp5.xml><?xml version="1.0" encoding="utf-8"?>
<formControlPr xmlns="http://schemas.microsoft.com/office/spreadsheetml/2009/9/main" objectType="Drop" dropLines="4" dropStyle="combo" dx="16" fmlaLink="$Y$45" fmlaRange="$Z$45:$Z$48" noThreeD="1" sel="0" val="0"/>
</file>

<file path=xl/ctrlProps/ctrlProp6.xml><?xml version="1.0" encoding="utf-8"?>
<formControlPr xmlns="http://schemas.microsoft.com/office/spreadsheetml/2009/9/main" objectType="Drop" dropLines="4" dropStyle="combo" dx="16" fmlaLink="$Y$46" fmlaRange="$Z$46:$Z$49" noThreeD="1" sel="2" val="0"/>
</file>

<file path=xl/ctrlProps/ctrlProp7.xml><?xml version="1.0" encoding="utf-8"?>
<formControlPr xmlns="http://schemas.microsoft.com/office/spreadsheetml/2009/9/main" objectType="Drop" dropLines="4" dropStyle="combo" dx="16" fmlaLink="$Y$46" fmlaRange="$Z$46:$Z$49" noThreeD="1" sel="4" val="0"/>
</file>

<file path=xl/ctrlProps/ctrlProp8.xml><?xml version="1.0" encoding="utf-8"?>
<formControlPr xmlns="http://schemas.microsoft.com/office/spreadsheetml/2009/9/main" objectType="Drop" dropLines="4" dropStyle="combo" dx="16" fmlaLink="$Y$46" fmlaRange="$Z$46:$Z$49" noThreeD="1" sel="2" val="0"/>
</file>

<file path=xl/ctrlProps/ctrlProp9.xml><?xml version="1.0" encoding="utf-8"?>
<formControlPr xmlns="http://schemas.microsoft.com/office/spreadsheetml/2009/9/main" objectType="Drop" dropLines="4" dropStyle="combo" dx="16" fmlaLink="$Y$47" fmlaRange="$Z$47:$Z$50" noThreeD="1" sel="4" val="0"/>
</file>

<file path=xl/drawings/_rels/drawing10.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428624</xdr:rowOff>
    </xdr:from>
    <xdr:to>
      <xdr:col>10</xdr:col>
      <xdr:colOff>0</xdr:colOff>
      <xdr:row>66</xdr:row>
      <xdr:rowOff>133350</xdr:rowOff>
    </xdr:to>
    <xdr:sp macro="" textlink="">
      <xdr:nvSpPr>
        <xdr:cNvPr id="3" name="TextBox 2"/>
        <xdr:cNvSpPr txBox="1"/>
      </xdr:nvSpPr>
      <xdr:spPr>
        <a:xfrm>
          <a:off x="609600" y="428624"/>
          <a:ext cx="4876800" cy="1251585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15000"/>
            </a:lnSpc>
            <a:spcBef>
              <a:spcPts val="0"/>
            </a:spcBef>
            <a:spcAft>
              <a:spcPts val="1000"/>
            </a:spcAft>
          </a:pPr>
          <a:r>
            <a:rPr lang="en-US" sz="1200">
              <a:effectLst/>
              <a:latin typeface="+mn-lt"/>
              <a:ea typeface="Calibri"/>
              <a:cs typeface="Times New Roman"/>
            </a:rPr>
            <a:t>The QuantiFluor</a:t>
          </a:r>
          <a:r>
            <a:rPr lang="en-US" sz="1200">
              <a:effectLst/>
            </a:rPr>
            <a:t>®</a:t>
          </a:r>
          <a:r>
            <a:rPr lang="en-US" sz="1200">
              <a:effectLst/>
              <a:latin typeface="+mn-lt"/>
              <a:ea typeface="Calibri"/>
              <a:cs typeface="Times New Roman"/>
            </a:rPr>
            <a:t> Dye Systems Data Analysis Tool is an Excel workbook that provides a format for preparing samples in a 96-well plate and analyses of the resulting data from any of the QuantiFluor</a:t>
          </a:r>
          <a:r>
            <a:rPr lang="en-US" sz="1200">
              <a:effectLst/>
            </a:rPr>
            <a:t>®</a:t>
          </a:r>
          <a:r>
            <a:rPr lang="en-US" sz="1200">
              <a:effectLst/>
              <a:latin typeface="+mn-lt"/>
              <a:ea typeface="Calibri"/>
              <a:cs typeface="Times New Roman"/>
            </a:rPr>
            <a:t> Dye Systems. The workbook will calculate the concentration of the original sample based on a mathematical</a:t>
          </a:r>
          <a:r>
            <a:rPr lang="en-US" sz="1200" baseline="0">
              <a:effectLst/>
              <a:latin typeface="+mn-lt"/>
              <a:ea typeface="Calibri"/>
              <a:cs typeface="Times New Roman"/>
            </a:rPr>
            <a:t> regression of </a:t>
          </a:r>
          <a:r>
            <a:rPr lang="en-US" sz="1200">
              <a:effectLst/>
              <a:latin typeface="+mn-lt"/>
              <a:ea typeface="Calibri"/>
              <a:cs typeface="Times New Roman"/>
            </a:rPr>
            <a:t>the standard curve. </a:t>
          </a:r>
          <a:r>
            <a:rPr lang="en-US" sz="1200" b="0" i="0">
              <a:effectLst/>
              <a:latin typeface="+mn-lt"/>
              <a:ea typeface="Calibri"/>
              <a:cs typeface="Times New Roman"/>
            </a:rPr>
            <a:t>This is</a:t>
          </a:r>
          <a:r>
            <a:rPr lang="en-US" sz="1200" b="0" i="0" baseline="0">
              <a:effectLst/>
              <a:latin typeface="+mn-lt"/>
              <a:ea typeface="Calibri"/>
              <a:cs typeface="Times New Roman"/>
            </a:rPr>
            <a:t> not a linear regression</a:t>
          </a:r>
          <a:r>
            <a:rPr lang="en-US" sz="1200" b="1" baseline="0">
              <a:effectLst/>
              <a:latin typeface="+mn-lt"/>
              <a:ea typeface="Calibri"/>
              <a:cs typeface="Times New Roman"/>
            </a:rPr>
            <a:t>.</a:t>
          </a:r>
          <a:r>
            <a:rPr lang="en-US" sz="1200" baseline="0">
              <a:effectLst/>
              <a:latin typeface="+mn-lt"/>
              <a:ea typeface="Calibri"/>
              <a:cs typeface="Times New Roman"/>
            </a:rPr>
            <a:t> The power regression is used (y=Ax^b). This equation can be </a:t>
          </a:r>
          <a:r>
            <a:rPr lang="en-US" sz="1100">
              <a:solidFill>
                <a:schemeClr val="dk1"/>
              </a:solidFill>
              <a:effectLst/>
              <a:latin typeface="+mn-lt"/>
              <a:ea typeface="+mn-ea"/>
              <a:cs typeface="+mn-cs"/>
            </a:rPr>
            <a:t>more accurate </a:t>
          </a:r>
          <a:r>
            <a:rPr lang="en-US" sz="1200" baseline="0">
              <a:effectLst/>
              <a:latin typeface="+mn-lt"/>
              <a:ea typeface="Calibri"/>
              <a:cs typeface="Times New Roman"/>
            </a:rPr>
            <a:t>in calculating samples with low nucleic acid concentrations. </a:t>
          </a:r>
          <a:r>
            <a:rPr lang="en-US" sz="1200">
              <a:effectLst/>
              <a:latin typeface="+mn-lt"/>
              <a:ea typeface="Calibri"/>
              <a:cs typeface="Times New Roman"/>
            </a:rPr>
            <a:t>Complete instructions on how to use the QuantiFluor</a:t>
          </a:r>
          <a:r>
            <a:rPr lang="en-US" sz="1200">
              <a:effectLst/>
            </a:rPr>
            <a:t>®</a:t>
          </a:r>
          <a:r>
            <a:rPr lang="en-US" sz="1200">
              <a:effectLst/>
              <a:latin typeface="+mn-lt"/>
              <a:ea typeface="Calibri"/>
              <a:cs typeface="Times New Roman"/>
            </a:rPr>
            <a:t> Dye Systems are provided in Technical manuals TM346, TM376, TM377 and TM405.</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This workbook has been constructed to allow the use of any QuantiFluor</a:t>
          </a:r>
          <a:r>
            <a:rPr lang="en-US" sz="1200">
              <a:effectLst/>
            </a:rPr>
            <a:t>®</a:t>
          </a:r>
          <a:r>
            <a:rPr lang="en-US" sz="1200">
              <a:effectLst/>
              <a:latin typeface="+mn-lt"/>
              <a:ea typeface="Calibri"/>
              <a:cs typeface="Times New Roman"/>
            </a:rPr>
            <a:t> Dye System. Specific worksheets are provided for each</a:t>
          </a:r>
          <a:r>
            <a:rPr lang="en-US" sz="1200" baseline="0">
              <a:effectLst/>
              <a:latin typeface="+mn-lt"/>
              <a:ea typeface="Calibri"/>
              <a:cs typeface="Times New Roman"/>
            </a:rPr>
            <a:t> system </a:t>
          </a:r>
          <a:r>
            <a:rPr lang="en-US" sz="1200">
              <a:effectLst/>
              <a:latin typeface="+mn-lt"/>
              <a:ea typeface="Calibri"/>
              <a:cs typeface="Times New Roman"/>
            </a:rPr>
            <a:t>(ONE dsDNA, dsDNA, RNA, and ssDNA) and for the standard curves to be used for quantitation. Instructions</a:t>
          </a:r>
          <a:r>
            <a:rPr lang="en-US" sz="1200" baseline="0">
              <a:effectLst/>
              <a:latin typeface="+mn-lt"/>
              <a:ea typeface="Calibri"/>
              <a:cs typeface="Times New Roman"/>
            </a:rPr>
            <a:t> for p</a:t>
          </a:r>
          <a:r>
            <a:rPr lang="en-US" sz="1200">
              <a:effectLst/>
              <a:latin typeface="+mn-lt"/>
              <a:ea typeface="Calibri"/>
              <a:cs typeface="Times New Roman"/>
            </a:rPr>
            <a:t>reparation of standard curves can be found in the technical manuals. A worksheet has also been included at</a:t>
          </a:r>
          <a:r>
            <a:rPr lang="en-US" sz="1200" baseline="0">
              <a:effectLst/>
              <a:latin typeface="+mn-lt"/>
              <a:ea typeface="Calibri"/>
              <a:cs typeface="Times New Roman"/>
            </a:rPr>
            <a:t> the end of the workbook called QuantiFluor Open. This worksheet allows the user to input their own values for the standard curve (specific instructions are included on that page).</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At the top of each sheet is the plate format that must be used so that the workbook can correctly calculate sample concentrations. The unknown sample cells can be renamed to label your samples. Renaming the plate format labels will automatically change the labels in the Results tab. Data collected from the fluorometer should be pasted into the plate format directly below the template.</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Once data has been added to the template section, move to the corresponding Results tab (i.e., dsDNA High Standard curve → dsDNA Results). Two pieces of information must be added to the Results Tab for the calculations to work properly—Dilution Factor and Sample Volume. </a:t>
          </a:r>
          <a:endParaRPr lang="en-US" sz="1100">
            <a:effectLst/>
            <a:latin typeface="+mn-lt"/>
            <a:ea typeface="Calibri"/>
            <a:cs typeface="Times New Roman"/>
          </a:endParaRPr>
        </a:p>
        <a:p>
          <a:pPr marL="0" marR="0">
            <a:lnSpc>
              <a:spcPct val="115000"/>
            </a:lnSpc>
            <a:spcBef>
              <a:spcPts val="0"/>
            </a:spcBef>
            <a:spcAft>
              <a:spcPts val="1000"/>
            </a:spcAft>
          </a:pPr>
          <a:r>
            <a:rPr lang="en-US" sz="1200" b="1">
              <a:effectLst/>
              <a:highlight>
                <a:srgbClr val="00FFFF"/>
              </a:highlight>
              <a:latin typeface="+mn-lt"/>
              <a:ea typeface="Calibri"/>
              <a:cs typeface="Times New Roman"/>
            </a:rPr>
            <a:t>Dilution Factor</a:t>
          </a:r>
          <a:r>
            <a:rPr lang="en-US" sz="1200">
              <a:effectLst/>
              <a:latin typeface="+mn-lt"/>
              <a:ea typeface="Calibri"/>
              <a:cs typeface="Times New Roman"/>
            </a:rPr>
            <a:t>: If the sample requires an additional dilution </a:t>
          </a:r>
          <a:r>
            <a:rPr lang="en-US" sz="1200" b="1">
              <a:effectLst/>
              <a:latin typeface="+mn-lt"/>
              <a:ea typeface="Calibri"/>
              <a:cs typeface="Times New Roman"/>
            </a:rPr>
            <a:t>prior</a:t>
          </a:r>
          <a:r>
            <a:rPr lang="en-US" sz="1200">
              <a:effectLst/>
              <a:latin typeface="+mn-lt"/>
              <a:ea typeface="Calibri"/>
              <a:cs typeface="Times New Roman"/>
            </a:rPr>
            <a:t> to addition to the QuantiFluor reaction, then you must include this dilution factor in the results tab.</a:t>
          </a:r>
          <a:endParaRPr lang="en-US" sz="1100">
            <a:effectLst/>
            <a:latin typeface="+mn-lt"/>
            <a:ea typeface="Calibri"/>
            <a:cs typeface="Times New Roman"/>
          </a:endParaRPr>
        </a:p>
        <a:p>
          <a:pPr marL="0" marR="0">
            <a:lnSpc>
              <a:spcPct val="115000"/>
            </a:lnSpc>
            <a:spcBef>
              <a:spcPts val="0"/>
            </a:spcBef>
            <a:spcAft>
              <a:spcPts val="1000"/>
            </a:spcAft>
          </a:pPr>
          <a:r>
            <a:rPr lang="en-US" sz="1200" b="1">
              <a:effectLst/>
              <a:highlight>
                <a:srgbClr val="00FF00"/>
              </a:highlight>
              <a:latin typeface="+mn-lt"/>
              <a:ea typeface="Calibri"/>
              <a:cs typeface="Times New Roman"/>
            </a:rPr>
            <a:t>Sample Volume</a:t>
          </a:r>
          <a:r>
            <a:rPr lang="en-US" sz="1200">
              <a:effectLst/>
              <a:latin typeface="+mn-lt"/>
              <a:ea typeface="Calibri"/>
              <a:cs typeface="Times New Roman"/>
            </a:rPr>
            <a:t>: This is typically 1µl.  For very dilute samples, a larger volume of sample may be required up to 20µl.  Record that volume under sample volume in the Results Tab if it is greater than 1µl.</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EXAMPLE:  A sample was diluted 100-fold by adding 2µl of sample to 198µl of 1X TE and then 15µl of this dilution was added to the reaction. The </a:t>
          </a:r>
          <a:r>
            <a:rPr lang="en-US" sz="1200" b="1">
              <a:effectLst/>
              <a:highlight>
                <a:srgbClr val="00FFFF"/>
              </a:highlight>
              <a:latin typeface="+mn-lt"/>
              <a:ea typeface="Calibri"/>
              <a:cs typeface="Times New Roman"/>
            </a:rPr>
            <a:t>Dilution Factor</a:t>
          </a:r>
          <a:r>
            <a:rPr lang="en-US" sz="1200" b="1">
              <a:effectLst/>
              <a:latin typeface="+mn-lt"/>
              <a:ea typeface="Calibri"/>
              <a:cs typeface="Times New Roman"/>
            </a:rPr>
            <a:t> </a:t>
          </a:r>
          <a:r>
            <a:rPr lang="en-US" sz="1200">
              <a:effectLst/>
              <a:latin typeface="+mn-lt"/>
              <a:ea typeface="Calibri"/>
              <a:cs typeface="Times New Roman"/>
            </a:rPr>
            <a:t>would be changed to 100 and the </a:t>
          </a:r>
          <a:r>
            <a:rPr lang="en-US" sz="1200" b="1">
              <a:effectLst/>
              <a:highlight>
                <a:srgbClr val="00FF00"/>
              </a:highlight>
              <a:latin typeface="+mn-lt"/>
              <a:ea typeface="Calibri"/>
              <a:cs typeface="Times New Roman"/>
            </a:rPr>
            <a:t>Sample Volume</a:t>
          </a:r>
          <a:r>
            <a:rPr lang="en-US" sz="1200" b="1">
              <a:effectLst/>
              <a:latin typeface="+mn-lt"/>
              <a:ea typeface="Calibri"/>
              <a:cs typeface="Times New Roman"/>
            </a:rPr>
            <a:t> </a:t>
          </a:r>
          <a:r>
            <a:rPr lang="en-US" sz="1200">
              <a:effectLst/>
              <a:latin typeface="+mn-lt"/>
              <a:ea typeface="Calibri"/>
              <a:cs typeface="Times New Roman"/>
            </a:rPr>
            <a:t>would be changed to 15.</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A graph of the standard curve is automatically populated, allowing the user to check the standard curve. If the r</a:t>
          </a:r>
          <a:r>
            <a:rPr lang="en-US" sz="1200" baseline="30000">
              <a:effectLst/>
              <a:latin typeface="+mn-lt"/>
              <a:ea typeface="Calibri"/>
              <a:cs typeface="Times New Roman"/>
            </a:rPr>
            <a:t>2</a:t>
          </a:r>
          <a:r>
            <a:rPr lang="en-US" sz="1200">
              <a:effectLst/>
              <a:latin typeface="+mn-lt"/>
              <a:ea typeface="Calibri"/>
              <a:cs typeface="Times New Roman"/>
            </a:rPr>
            <a:t> value of the curve is below .99, the top of the results table will indicate that the standard curve is not accurate. If this occurs, check the data to ensure it was pasted correctly. Concentrations calculated from a standard curve that does not have a high </a:t>
          </a:r>
          <a:r>
            <a:rPr lang="en-US" sz="1100">
              <a:solidFill>
                <a:schemeClr val="dk1"/>
              </a:solidFill>
              <a:effectLst/>
              <a:latin typeface="+mn-lt"/>
              <a:ea typeface="+mn-ea"/>
              <a:cs typeface="+mn-cs"/>
            </a:rPr>
            <a:t>r</a:t>
          </a:r>
          <a:r>
            <a:rPr lang="en-US" sz="1100" baseline="30000">
              <a:solidFill>
                <a:schemeClr val="dk1"/>
              </a:solidFill>
              <a:effectLst/>
              <a:latin typeface="+mn-lt"/>
              <a:ea typeface="+mn-ea"/>
              <a:cs typeface="+mn-cs"/>
            </a:rPr>
            <a:t>2</a:t>
          </a:r>
          <a:r>
            <a:rPr lang="en-US" sz="1100">
              <a:solidFill>
                <a:schemeClr val="dk1"/>
              </a:solidFill>
              <a:effectLst/>
              <a:latin typeface="+mn-lt"/>
              <a:ea typeface="+mn-ea"/>
              <a:cs typeface="+mn-cs"/>
            </a:rPr>
            <a:t> value </a:t>
          </a:r>
          <a:r>
            <a:rPr lang="en-US" sz="1200">
              <a:effectLst/>
              <a:latin typeface="+mn-lt"/>
              <a:ea typeface="Calibri"/>
              <a:cs typeface="Times New Roman"/>
            </a:rPr>
            <a:t>should not be used.</a:t>
          </a:r>
          <a:endParaRPr lang="en-US" sz="1100">
            <a:effectLst/>
            <a:latin typeface="+mn-lt"/>
            <a:ea typeface="Calibri"/>
            <a:cs typeface="Times New Roman"/>
          </a:endParaRPr>
        </a:p>
        <a:p>
          <a:pPr marL="0" marR="0">
            <a:lnSpc>
              <a:spcPct val="115000"/>
            </a:lnSpc>
            <a:spcBef>
              <a:spcPts val="0"/>
            </a:spcBef>
            <a:spcAft>
              <a:spcPts val="1000"/>
            </a:spcAft>
          </a:pPr>
          <a:r>
            <a:rPr lang="en-US" sz="1200">
              <a:effectLst/>
              <a:latin typeface="+mn-lt"/>
              <a:ea typeface="Calibri"/>
              <a:cs typeface="Times New Roman"/>
            </a:rPr>
            <a:t>An option has been included to remove either the top or bottom point of the standard curve in order to obtain a</a:t>
          </a:r>
          <a:r>
            <a:rPr lang="en-US" sz="1200" baseline="0">
              <a:effectLst/>
              <a:latin typeface="+mn-lt"/>
              <a:ea typeface="Calibri"/>
              <a:cs typeface="Times New Roman"/>
            </a:rPr>
            <a:t> more</a:t>
          </a:r>
          <a:r>
            <a:rPr lang="en-US" sz="1200">
              <a:effectLst/>
              <a:latin typeface="+mn-lt"/>
              <a:ea typeface="Calibri"/>
              <a:cs typeface="Times New Roman"/>
            </a:rPr>
            <a:t> accurate mathematical regression. This reduces the range in which the calculation is reliable, but prevents the need to repeat the entire set of samples. </a:t>
          </a:r>
          <a:r>
            <a:rPr lang="en-US" sz="1200" baseline="0">
              <a:effectLst/>
              <a:latin typeface="+mn-lt"/>
              <a:ea typeface="Calibri"/>
              <a:cs typeface="Times New Roman"/>
            </a:rPr>
            <a:t>If the unknown samples are outside of the range of the standard curve values, they will be flagged on the Results tab.</a:t>
          </a:r>
          <a:r>
            <a:rPr lang="en-US" sz="1200">
              <a:effectLst/>
              <a:latin typeface="+mn-lt"/>
              <a:ea typeface="Calibri"/>
              <a:cs typeface="Times New Roman"/>
            </a:rPr>
            <a:t> To remove the top or bottom point of the standard curve, click on the drop-down box to the right of the plate template and select the appropriate standard curve. The r</a:t>
          </a:r>
          <a:r>
            <a:rPr lang="en-US" sz="1200" baseline="30000">
              <a:effectLst/>
              <a:latin typeface="+mn-lt"/>
              <a:ea typeface="Calibri"/>
              <a:cs typeface="Times New Roman"/>
            </a:rPr>
            <a:t>2</a:t>
          </a:r>
          <a:r>
            <a:rPr lang="en-US" sz="1200">
              <a:effectLst/>
              <a:latin typeface="+mn-lt"/>
              <a:ea typeface="Calibri"/>
              <a:cs typeface="Times New Roman"/>
            </a:rPr>
            <a:t> value of each regression is shown next to each option. The first option is labeled "Automatic." This option selects the curve that results in the highest r</a:t>
          </a:r>
          <a:r>
            <a:rPr lang="en-US" sz="1200" baseline="30000">
              <a:effectLst/>
              <a:latin typeface="+mn-lt"/>
              <a:ea typeface="Calibri"/>
              <a:cs typeface="Times New Roman"/>
            </a:rPr>
            <a:t>2</a:t>
          </a:r>
          <a:r>
            <a:rPr lang="en-US" sz="1200">
              <a:effectLst/>
              <a:latin typeface="+mn-lt"/>
              <a:ea typeface="Calibri"/>
              <a:cs typeface="Times New Roman"/>
            </a:rPr>
            <a:t> value and completes the calculations according to this regression. The default selection is the Full Standard Curve (second option). The third and fourth options are the abbreviated standard curves either removing the highest dilution point (third option) or the lowest dilution point (fourth option). Sample concentrations are based on the standard curve selected.</a:t>
          </a:r>
          <a:endParaRPr lang="en-US" sz="1100">
            <a:effectLst/>
            <a:latin typeface="+mn-lt"/>
            <a:ea typeface="Calibri"/>
            <a:cs typeface="Times New Roman"/>
          </a:endParaRPr>
        </a:p>
        <a:p>
          <a:endParaRPr lang="en-US" sz="1200">
            <a:solidFill>
              <a:schemeClr val="dk1"/>
            </a:solidFill>
            <a:effectLst/>
            <a:latin typeface="+mn-lt"/>
            <a:ea typeface="+mn-ea"/>
            <a:cs typeface="+mn-cs"/>
          </a:endParaRPr>
        </a:p>
      </xdr:txBody>
    </xdr:sp>
    <xdr:clientData/>
  </xdr:twoCellAnchor>
  <xdr:twoCellAnchor>
    <xdr:from>
      <xdr:col>11</xdr:col>
      <xdr:colOff>0</xdr:colOff>
      <xdr:row>10</xdr:row>
      <xdr:rowOff>0</xdr:rowOff>
    </xdr:from>
    <xdr:to>
      <xdr:col>17</xdr:col>
      <xdr:colOff>0</xdr:colOff>
      <xdr:row>39</xdr:row>
      <xdr:rowOff>0</xdr:rowOff>
    </xdr:to>
    <xdr:sp macro="" textlink="">
      <xdr:nvSpPr>
        <xdr:cNvPr id="5" name="TextBox 4"/>
        <xdr:cNvSpPr txBox="1"/>
      </xdr:nvSpPr>
      <xdr:spPr>
        <a:xfrm>
          <a:off x="6705600" y="2143125"/>
          <a:ext cx="3657600" cy="552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Almeida, Castel-Branco and Falcão (2002)</a:t>
          </a:r>
          <a:r>
            <a:rPr lang="en-US" sz="1100" baseline="30000">
              <a:solidFill>
                <a:schemeClr val="dk1"/>
              </a:solidFill>
              <a:effectLst/>
              <a:latin typeface="+mn-lt"/>
              <a:ea typeface="+mn-ea"/>
              <a:cs typeface="+mn-cs"/>
            </a:rPr>
            <a:t>1</a:t>
          </a:r>
          <a:r>
            <a:rPr lang="en-US" sz="1100">
              <a:solidFill>
                <a:schemeClr val="dk1"/>
              </a:solidFill>
              <a:effectLst/>
              <a:latin typeface="+mn-lt"/>
              <a:ea typeface="+mn-ea"/>
              <a:cs typeface="+mn-cs"/>
            </a:rPr>
            <a:t> highlight a common pitfall for analytical methods where a large range (greater than an order of magnitude) of a variable is used. They state, "The condition of equal variances, termed homoscedasticity, is frequently not met for analytical data. Obviously, when the range in x-values is somewhat larger—usually a concentration range of more than one order of magnitude—it might be expected that the variance of each data point might be quite different. Larger deviations present at larger concentrations tend to influence (weight) the regression line more than smaller deviations associated with smaller concentrations, and thus the accuracy in the lower end of the range is impaired." To avoid these inaccuracies they suggest using a weighted least squares linear regression (WLSLR). WLSLR weights each sample differently in the regression compensating for the inaccuracy of a normal linear regression. </a:t>
          </a:r>
        </a:p>
        <a:p>
          <a:endParaRPr lang="en-US" sz="800">
            <a:solidFill>
              <a:schemeClr val="dk1"/>
            </a:solidFill>
            <a:effectLst/>
            <a:latin typeface="+mn-lt"/>
            <a:ea typeface="+mn-ea"/>
            <a:cs typeface="+mn-cs"/>
          </a:endParaRPr>
        </a:p>
        <a:p>
          <a:r>
            <a:rPr lang="en-US" sz="1100">
              <a:solidFill>
                <a:schemeClr val="dk1"/>
              </a:solidFill>
              <a:effectLst/>
              <a:latin typeface="+mn-lt"/>
              <a:ea typeface="+mn-ea"/>
              <a:cs typeface="+mn-cs"/>
            </a:rPr>
            <a:t>The standard curves for the QuantiFluor® Dye Systems are greater than one order of magnitude, thus larger deviations present at higher concentrations may influence (weight) the linear regression, negatively impacting the accuracy in the lower end of the range. The QuantiFluor® Dye Systems</a:t>
          </a:r>
          <a:r>
            <a:rPr lang="en-US" sz="1100" baseline="0">
              <a:solidFill>
                <a:schemeClr val="dk1"/>
              </a:solidFill>
              <a:effectLst/>
              <a:latin typeface="+mn-lt"/>
              <a:ea typeface="+mn-ea"/>
              <a:cs typeface="+mn-cs"/>
            </a:rPr>
            <a:t> Data Analysis Workbook uses a power regression </a:t>
          </a:r>
          <a:r>
            <a:rPr lang="en-US" sz="1100">
              <a:solidFill>
                <a:schemeClr val="dk1"/>
              </a:solidFill>
              <a:effectLst/>
              <a:latin typeface="+mn-lt"/>
              <a:ea typeface="+mn-ea"/>
              <a:cs typeface="+mn-cs"/>
            </a:rPr>
            <a:t>instead of a WLSLR. A power regression plots both axes on log scales. Similar to the WLSLR, a power regression will more evenly account for the sample variances across the standard curve to allow for more accurate quantitation.  Although not as rigorous as a WLSLR, testing at Promega Corporation has shown that the power regression provides accurate concentration results across the QuantiFluor® Dye Systems’ standard curve ranges.</a:t>
          </a:r>
        </a:p>
      </xdr:txBody>
    </xdr:sp>
    <xdr:clientData/>
  </xdr:twoCellAnchor>
  <xdr:twoCellAnchor>
    <xdr:from>
      <xdr:col>11</xdr:col>
      <xdr:colOff>2005</xdr:colOff>
      <xdr:row>39</xdr:row>
      <xdr:rowOff>0</xdr:rowOff>
    </xdr:from>
    <xdr:to>
      <xdr:col>17</xdr:col>
      <xdr:colOff>1</xdr:colOff>
      <xdr:row>44</xdr:row>
      <xdr:rowOff>0</xdr:rowOff>
    </xdr:to>
    <xdr:sp macro="" textlink="">
      <xdr:nvSpPr>
        <xdr:cNvPr id="6" name="TextBox 5"/>
        <xdr:cNvSpPr txBox="1"/>
      </xdr:nvSpPr>
      <xdr:spPr>
        <a:xfrm>
          <a:off x="6707605" y="7667625"/>
          <a:ext cx="3655596"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457200" defTabSz="914400" eaLnBrk="1" fontAlgn="auto" latinLnBrk="0" hangingPunct="1">
            <a:lnSpc>
              <a:spcPct val="100000"/>
            </a:lnSpc>
            <a:spcBef>
              <a:spcPts val="0"/>
            </a:spcBef>
            <a:spcAft>
              <a:spcPts val="0"/>
            </a:spcAft>
            <a:buClrTx/>
            <a:buSzTx/>
            <a:buFontTx/>
            <a:buNone/>
            <a:tabLst/>
            <a:defRPr/>
          </a:pPr>
          <a:r>
            <a:rPr lang="en-US"/>
            <a:t>1) </a:t>
          </a:r>
          <a:r>
            <a:rPr lang="en-US" sz="1100">
              <a:solidFill>
                <a:schemeClr val="dk1"/>
              </a:solidFill>
              <a:effectLst/>
              <a:latin typeface="+mn-lt"/>
              <a:ea typeface="+mn-ea"/>
              <a:cs typeface="+mn-cs"/>
            </a:rPr>
            <a:t>A.M Almeida, M.M Castel-Branco, A.C Falcão, Linear regression for calibration lines revisited: weighting schemes for bioanalytical methods, Journal of Chromatography B, Volume 774, Issue 2, 15 July 2002, Pages 215-222, ISSN 1570-0232, </a:t>
          </a:r>
          <a:r>
            <a:rPr lang="en-US" sz="1100" u="none">
              <a:solidFill>
                <a:schemeClr val="dk1"/>
              </a:solidFill>
              <a:effectLst/>
              <a:latin typeface="+mn-lt"/>
              <a:ea typeface="+mn-ea"/>
              <a:cs typeface="+mn-cs"/>
            </a:rPr>
            <a:t>http://dx.doi.org/10.1016/S1570-0232(02)00244</a:t>
          </a:r>
          <a:endParaRPr lang="en-US" u="none">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33</xdr:row>
      <xdr:rowOff>0</xdr:rowOff>
    </xdr:from>
    <xdr:to>
      <xdr:col>10</xdr:col>
      <xdr:colOff>0</xdr:colOff>
      <xdr:row>52</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11</xdr:col>
      <xdr:colOff>0</xdr:colOff>
      <xdr:row>33</xdr:row>
      <xdr:rowOff>0</xdr:rowOff>
    </xdr:from>
    <xdr:to>
      <xdr:col>20</xdr:col>
      <xdr:colOff>0</xdr:colOff>
      <xdr:row>52</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11.xml><?xml version="1.0" encoding="utf-8"?>
<xdr:wsDr xmlns:xdr="http://schemas.openxmlformats.org/drawingml/2006/spreadsheetDrawing" xmlns:a="http://schemas.openxmlformats.org/drawingml/2006/main">
  <xdr:twoCellAnchor>
    <xdr:from>
      <xdr:col>5</xdr:col>
      <xdr:colOff>2483</xdr:colOff>
      <xdr:row>24</xdr:row>
      <xdr:rowOff>189464</xdr:rowOff>
    </xdr:from>
    <xdr:to>
      <xdr:col>14</xdr:col>
      <xdr:colOff>0</xdr:colOff>
      <xdr:row>133</xdr:row>
      <xdr:rowOff>180975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15361" name="Drop Down 1" hidden="1">
              <a:extLst>
                <a:ext uri="{63B3BB69-23CF-44E3-9099-C40C66FF867C}">
                  <a14:compatExt spid="_x0000_s1536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4</xdr:col>
      <xdr:colOff>619124</xdr:colOff>
      <xdr:row>25</xdr:row>
      <xdr:rowOff>4761</xdr:rowOff>
    </xdr:from>
    <xdr:to>
      <xdr:col>13</xdr:col>
      <xdr:colOff>619124</xdr:colOff>
      <xdr:row>134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16385" name="Drop Down 1" hidden="1">
              <a:extLst>
                <a:ext uri="{63B3BB69-23CF-44E3-9099-C40C66FF867C}">
                  <a14:compatExt spid="_x0000_s1638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xdr:col>
      <xdr:colOff>0</xdr:colOff>
      <xdr:row>32</xdr:row>
      <xdr:rowOff>0</xdr:rowOff>
    </xdr:from>
    <xdr:to>
      <xdr:col>10</xdr:col>
      <xdr:colOff>0</xdr:colOff>
      <xdr:row>51</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11</xdr:col>
      <xdr:colOff>0</xdr:colOff>
      <xdr:row>32</xdr:row>
      <xdr:rowOff>1</xdr:rowOff>
    </xdr:from>
    <xdr:to>
      <xdr:col>20</xdr:col>
      <xdr:colOff>0</xdr:colOff>
      <xdr:row>51</xdr:row>
      <xdr:rowOff>1</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wsDr>
</file>

<file path=xl/drawings/drawing14.xml><?xml version="1.0" encoding="utf-8"?>
<xdr:wsDr xmlns:xdr="http://schemas.openxmlformats.org/drawingml/2006/spreadsheetDrawing" xmlns:a="http://schemas.openxmlformats.org/drawingml/2006/main">
  <xdr:twoCellAnchor>
    <xdr:from>
      <xdr:col>4</xdr:col>
      <xdr:colOff>619124</xdr:colOff>
      <xdr:row>26</xdr:row>
      <xdr:rowOff>0</xdr:rowOff>
    </xdr:from>
    <xdr:to>
      <xdr:col>14</xdr:col>
      <xdr:colOff>0</xdr:colOff>
      <xdr:row>132</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4</xdr:row>
          <xdr:rowOff>0</xdr:rowOff>
        </xdr:from>
        <xdr:to>
          <xdr:col>16</xdr:col>
          <xdr:colOff>0</xdr:colOff>
          <xdr:row>5</xdr:row>
          <xdr:rowOff>9525</xdr:rowOff>
        </xdr:to>
        <xdr:sp macro="" textlink="">
          <xdr:nvSpPr>
            <xdr:cNvPr id="41985" name="Drop Down 1" hidden="1">
              <a:extLst>
                <a:ext uri="{63B3BB69-23CF-44E3-9099-C40C66FF867C}">
                  <a14:compatExt spid="_x0000_s4198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xdr:col>
      <xdr:colOff>0</xdr:colOff>
      <xdr:row>32</xdr:row>
      <xdr:rowOff>0</xdr:rowOff>
    </xdr:from>
    <xdr:to>
      <xdr:col>9</xdr:col>
      <xdr:colOff>0</xdr:colOff>
      <xdr:row>49</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2.xml><?xml version="1.0" encoding="utf-8"?>
<xdr:wsDr xmlns:xdr="http://schemas.openxmlformats.org/drawingml/2006/spreadsheetDrawing" xmlns:a="http://schemas.openxmlformats.org/drawingml/2006/main">
  <xdr:twoCellAnchor>
    <xdr:from>
      <xdr:col>4</xdr:col>
      <xdr:colOff>619124</xdr:colOff>
      <xdr:row>25</xdr:row>
      <xdr:rowOff>0</xdr:rowOff>
    </xdr:from>
    <xdr:to>
      <xdr:col>14</xdr:col>
      <xdr:colOff>0</xdr:colOff>
      <xdr:row>131</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31745" name="Drop Down 1" hidden="1">
              <a:extLst>
                <a:ext uri="{63B3BB69-23CF-44E3-9099-C40C66FF867C}">
                  <a14:compatExt spid="_x0000_s3174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0</xdr:colOff>
      <xdr:row>32</xdr:row>
      <xdr:rowOff>0</xdr:rowOff>
    </xdr:from>
    <xdr:to>
      <xdr:col>9</xdr:col>
      <xdr:colOff>0</xdr:colOff>
      <xdr:row>49</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twoCellAnchor>
    <xdr:from>
      <xdr:col>4</xdr:col>
      <xdr:colOff>619124</xdr:colOff>
      <xdr:row>25</xdr:row>
      <xdr:rowOff>0</xdr:rowOff>
    </xdr:from>
    <xdr:to>
      <xdr:col>14</xdr:col>
      <xdr:colOff>0</xdr:colOff>
      <xdr:row>131</xdr:row>
      <xdr:rowOff>180975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3073" name="Drop Down 1" hidden="1">
              <a:extLst>
                <a:ext uri="{63B3BB69-23CF-44E3-9099-C40C66FF867C}">
                  <a14:compatExt spid="_x0000_s307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32</xdr:row>
      <xdr:rowOff>0</xdr:rowOff>
    </xdr:from>
    <xdr:to>
      <xdr:col>9</xdr:col>
      <xdr:colOff>0</xdr:colOff>
      <xdr:row>49</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0</xdr:colOff>
          <xdr:row>20</xdr:row>
          <xdr:rowOff>0</xdr:rowOff>
        </xdr:from>
        <xdr:to>
          <xdr:col>17</xdr:col>
          <xdr:colOff>28575</xdr:colOff>
          <xdr:row>21</xdr:row>
          <xdr:rowOff>9525</xdr:rowOff>
        </xdr:to>
        <xdr:sp macro="" textlink="">
          <xdr:nvSpPr>
            <xdr:cNvPr id="44035" name="Drop Down 3" hidden="1">
              <a:extLst>
                <a:ext uri="{63B3BB69-23CF-44E3-9099-C40C66FF867C}">
                  <a14:compatExt spid="_x0000_s4403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5</xdr:col>
      <xdr:colOff>0</xdr:colOff>
      <xdr:row>43</xdr:row>
      <xdr:rowOff>0</xdr:rowOff>
    </xdr:from>
    <xdr:to>
      <xdr:col>14</xdr:col>
      <xdr:colOff>42864</xdr:colOff>
      <xdr:row>438</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7</xdr:row>
      <xdr:rowOff>0</xdr:rowOff>
    </xdr:from>
    <xdr:to>
      <xdr:col>16</xdr:col>
      <xdr:colOff>76200</xdr:colOff>
      <xdr:row>24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wsDr>
</file>

<file path=xl/drawings/drawing8.xml><?xml version="1.0" encoding="utf-8"?>
<xdr:wsDr xmlns:xdr="http://schemas.openxmlformats.org/drawingml/2006/spreadsheetDrawing" xmlns:a="http://schemas.openxmlformats.org/drawingml/2006/main">
  <xdr:twoCellAnchor>
    <xdr:from>
      <xdr:col>5</xdr:col>
      <xdr:colOff>10453</xdr:colOff>
      <xdr:row>25</xdr:row>
      <xdr:rowOff>4762</xdr:rowOff>
    </xdr:from>
    <xdr:to>
      <xdr:col>14</xdr:col>
      <xdr:colOff>930</xdr:colOff>
      <xdr:row>133</xdr:row>
      <xdr:rowOff>180975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12289" name="Drop Down 1" hidden="1">
              <a:extLst>
                <a:ext uri="{63B3BB69-23CF-44E3-9099-C40C66FF867C}">
                  <a14:compatExt spid="_x0000_s1228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13313" name="Drop Down 1" hidden="1">
              <a:extLst>
                <a:ext uri="{63B3BB69-23CF-44E3-9099-C40C66FF867C}">
                  <a14:compatExt spid="_x0000_s133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5</xdr:col>
      <xdr:colOff>4329</xdr:colOff>
      <xdr:row>25</xdr:row>
      <xdr:rowOff>431</xdr:rowOff>
    </xdr:from>
    <xdr:to>
      <xdr:col>14</xdr:col>
      <xdr:colOff>4329</xdr:colOff>
      <xdr:row>133</xdr:row>
      <xdr:rowOff>186170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15</xdr:col>
          <xdr:colOff>0</xdr:colOff>
          <xdr:row>3</xdr:row>
          <xdr:rowOff>0</xdr:rowOff>
        </xdr:from>
        <xdr:to>
          <xdr:col>16</xdr:col>
          <xdr:colOff>0</xdr:colOff>
          <xdr:row>4</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promega.com/resources/protocols/technical-manuals/101/quantifluor-ssdna-system-protocol/" TargetMode="External"/><Relationship Id="rId7" Type="http://schemas.openxmlformats.org/officeDocument/2006/relationships/drawing" Target="../drawings/drawing1.xml"/><Relationship Id="rId2" Type="http://schemas.openxmlformats.org/officeDocument/2006/relationships/hyperlink" Target="http://www.promega.com/resources/protocols/technical-manuals/101/quantifluor-rna-system-protocol/" TargetMode="External"/><Relationship Id="rId1" Type="http://schemas.openxmlformats.org/officeDocument/2006/relationships/hyperlink" Target="http://www.promega.com/resources/protocols/technical-manuals/101/quantifluor-dsdna-system-protocol/" TargetMode="External"/><Relationship Id="rId6" Type="http://schemas.openxmlformats.org/officeDocument/2006/relationships/printerSettings" Target="../printerSettings/printerSettings1.bin"/><Relationship Id="rId5" Type="http://schemas.openxmlformats.org/officeDocument/2006/relationships/hyperlink" Target="http://www.promega.com/resources/protocols/technical-manuals/101/quantifluor-one-dsdna-system-protocol/" TargetMode="External"/><Relationship Id="rId4" Type="http://schemas.openxmlformats.org/officeDocument/2006/relationships/hyperlink" Target="https://eg.sib.uc.pt/bitstream/10316/277/3/Linear%20regression%20for%20calibration%20lines%20revisited.pdf"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7.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trlProp" Target="../ctrlProps/ctrlProp8.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2.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ctrlProp" Target="../ctrlProps/ctrlProp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5.xml"/><Relationship Id="rId2" Type="http://schemas.openxmlformats.org/officeDocument/2006/relationships/vmlDrawing" Target="../drawings/vmlDrawing8.vml"/><Relationship Id="rId1" Type="http://schemas.openxmlformats.org/officeDocument/2006/relationships/drawing" Target="../drawings/drawing9.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F1:Q10"/>
  <sheetViews>
    <sheetView tabSelected="1" zoomScaleNormal="100" workbookViewId="0"/>
  </sheetViews>
  <sheetFormatPr defaultRowHeight="15" x14ac:dyDescent="0.25"/>
  <cols>
    <col min="6" max="6" width="9.140625" style="8"/>
    <col min="16" max="16" width="9.140625" customWidth="1"/>
  </cols>
  <sheetData>
    <row r="1" spans="12:17" ht="33.75" x14ac:dyDescent="0.5">
      <c r="L1" s="31" t="s">
        <v>48</v>
      </c>
      <c r="M1" s="31"/>
      <c r="N1" s="31"/>
      <c r="O1" s="31"/>
      <c r="P1" s="31"/>
    </row>
    <row r="2" spans="12:17" x14ac:dyDescent="0.25">
      <c r="L2" s="32" t="s">
        <v>61</v>
      </c>
      <c r="M2" s="32"/>
      <c r="N2" s="32"/>
      <c r="O2" s="32"/>
      <c r="P2" s="32"/>
    </row>
    <row r="3" spans="12:17" x14ac:dyDescent="0.25">
      <c r="L3" s="32" t="s">
        <v>62</v>
      </c>
      <c r="M3" s="32"/>
      <c r="N3" s="32"/>
      <c r="O3" s="32"/>
      <c r="P3" s="32"/>
    </row>
    <row r="4" spans="12:17" x14ac:dyDescent="0.25">
      <c r="L4" s="32" t="s">
        <v>63</v>
      </c>
      <c r="M4" s="32"/>
      <c r="N4" s="32"/>
      <c r="O4" s="32"/>
      <c r="P4" s="32"/>
    </row>
    <row r="5" spans="12:17" x14ac:dyDescent="0.25">
      <c r="L5" s="33" t="s">
        <v>70</v>
      </c>
      <c r="M5" s="33"/>
      <c r="N5" s="33"/>
      <c r="O5" s="33"/>
      <c r="P5" s="33"/>
    </row>
    <row r="9" spans="12:17" x14ac:dyDescent="0.25">
      <c r="L9" s="27"/>
      <c r="M9" s="27"/>
      <c r="N9" s="27"/>
      <c r="O9" s="27"/>
      <c r="P9" s="27"/>
    </row>
    <row r="10" spans="12:17" x14ac:dyDescent="0.25">
      <c r="L10" s="32" t="s">
        <v>69</v>
      </c>
      <c r="M10" s="32"/>
      <c r="N10" s="32"/>
      <c r="O10" s="32"/>
      <c r="P10" s="32"/>
      <c r="Q10" s="32"/>
    </row>
  </sheetData>
  <sheetProtection algorithmName="SHA-512" hashValue="LEQ/63E4fOHd3tcTsADLfSqNlfhNc5lrok26gKDAfKXWoT6xIcax8f/cpxZxz/y8hw6tX1EqBzok6Y5gFf0wdQ==" saltValue="yKg1MjYRI26d/SByGi3xvQ==" spinCount="100000" sheet="1" objects="1" scenarios="1"/>
  <mergeCells count="6">
    <mergeCell ref="L1:P1"/>
    <mergeCell ref="L2:P2"/>
    <mergeCell ref="L4:P4"/>
    <mergeCell ref="L3:P3"/>
    <mergeCell ref="L10:Q10"/>
    <mergeCell ref="L5:P5"/>
  </mergeCells>
  <hyperlinks>
    <hyperlink ref="L2" r:id="rId1" display="http://www.promega.com/resources/protocols/technical-manuals/101/quantifluor-dsdna-system-protocol/"/>
    <hyperlink ref="L3" r:id="rId2" display="http://www.promega.com/resources/protocols/technical-manuals/101/quantifluor-rna-system-protocol/"/>
    <hyperlink ref="L4" r:id="rId3" display="http://www.promega.com/resources/protocols/technical-manuals/101/quantifluor-ssdna-system-protocol/"/>
    <hyperlink ref="L10:P10" r:id="rId4" display="Short-comings of a linear regression"/>
    <hyperlink ref="L5:P5" r:id="rId5" display="QuantiFluor® ONE dsDNA System, #TM405"/>
  </hyperlinks>
  <pageMargins left="0.7" right="0.7" top="0.75" bottom="0.75" header="0.3" footer="0.3"/>
  <pageSetup orientation="portrait" r:id="rId6"/>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W37"/>
  <sheetViews>
    <sheetView workbookViewId="0">
      <selection activeCell="B8" sqref="B8"/>
    </sheetView>
  </sheetViews>
  <sheetFormatPr defaultRowHeight="15" x14ac:dyDescent="0.25"/>
  <cols>
    <col min="2" max="2" width="9.140625" customWidth="1"/>
    <col min="3" max="3" width="11.85546875" customWidth="1"/>
    <col min="4" max="4" width="11.85546875" bestFit="1" customWidth="1"/>
    <col min="5" max="5" width="9" customWidth="1"/>
    <col min="6" max="6" width="2.140625" style="8" customWidth="1"/>
    <col min="7" max="7" width="14" style="8" customWidth="1"/>
    <col min="8" max="8" width="9.140625" customWidth="1"/>
    <col min="9" max="9" width="2.140625" customWidth="1"/>
    <col min="10" max="10" width="13.85546875" customWidth="1"/>
    <col min="11" max="12" width="9.140625" customWidth="1"/>
    <col min="13" max="13" width="11.85546875" customWidth="1"/>
    <col min="14" max="14" width="11.85546875" bestFit="1" customWidth="1"/>
    <col min="15" max="15" width="9" customWidth="1"/>
    <col min="16" max="16" width="2.140625" style="8" customWidth="1"/>
    <col min="17" max="17" width="14" style="8" customWidth="1"/>
    <col min="18" max="18" width="9.140625" customWidth="1"/>
    <col min="19" max="19" width="2.140625" customWidth="1"/>
    <col min="20" max="20" width="13.85546875" customWidth="1"/>
  </cols>
  <sheetData>
    <row r="1" spans="2:20" x14ac:dyDescent="0.25">
      <c r="B1" s="44" t="s">
        <v>65</v>
      </c>
      <c r="C1" s="44"/>
      <c r="D1" s="44"/>
      <c r="E1" s="44"/>
      <c r="F1" s="44"/>
      <c r="G1" s="44"/>
      <c r="H1" s="44"/>
      <c r="I1" s="44"/>
      <c r="J1" s="44"/>
      <c r="K1" s="44"/>
      <c r="L1" s="44"/>
      <c r="M1" s="44"/>
      <c r="N1" s="44"/>
      <c r="O1" s="44"/>
      <c r="P1" s="44"/>
      <c r="Q1" s="44"/>
      <c r="R1" s="44"/>
      <c r="S1" s="44"/>
      <c r="T1" s="44"/>
    </row>
    <row r="2" spans="2:20" x14ac:dyDescent="0.25">
      <c r="B2" s="44"/>
      <c r="C2" s="44"/>
      <c r="D2" s="44"/>
      <c r="E2" s="44"/>
      <c r="F2" s="44"/>
      <c r="G2" s="44"/>
      <c r="H2" s="44"/>
      <c r="I2" s="44"/>
      <c r="J2" s="44"/>
      <c r="K2" s="44"/>
      <c r="L2" s="44"/>
      <c r="M2" s="44"/>
      <c r="N2" s="44"/>
      <c r="O2" s="44"/>
      <c r="P2" s="44"/>
      <c r="Q2" s="44"/>
      <c r="R2" s="44"/>
      <c r="S2" s="44"/>
      <c r="T2" s="44"/>
    </row>
    <row r="3" spans="2:20" x14ac:dyDescent="0.25">
      <c r="B3" s="57" t="s">
        <v>52</v>
      </c>
      <c r="C3" s="57"/>
      <c r="D3" s="57"/>
      <c r="E3" s="57"/>
      <c r="F3" s="57"/>
      <c r="G3" s="57"/>
      <c r="H3" s="57"/>
      <c r="I3" s="57"/>
      <c r="J3" s="57"/>
      <c r="L3" s="57" t="s">
        <v>53</v>
      </c>
      <c r="M3" s="57"/>
      <c r="N3" s="57"/>
      <c r="O3" s="57"/>
      <c r="P3" s="57"/>
      <c r="Q3" s="57"/>
      <c r="R3" s="57"/>
      <c r="S3" s="57"/>
      <c r="T3" s="57"/>
    </row>
    <row r="4" spans="2:20" x14ac:dyDescent="0.25">
      <c r="B4" s="57" t="s">
        <v>39</v>
      </c>
      <c r="C4" s="57"/>
      <c r="D4" s="57"/>
      <c r="E4" s="57"/>
      <c r="F4" s="57"/>
      <c r="G4" s="57"/>
      <c r="H4" s="57"/>
      <c r="I4" s="57"/>
      <c r="J4" s="57"/>
      <c r="L4" s="57" t="s">
        <v>39</v>
      </c>
      <c r="M4" s="57"/>
      <c r="N4" s="57"/>
      <c r="O4" s="57"/>
      <c r="P4" s="57"/>
      <c r="Q4" s="57"/>
      <c r="R4" s="57"/>
      <c r="S4" s="57"/>
      <c r="T4" s="57"/>
    </row>
    <row r="5" spans="2:20" s="8" customFormat="1" x14ac:dyDescent="0.25">
      <c r="B5" s="57" t="e">
        <f>'RNA High Standard Curve'!$Y$47</f>
        <v>#VALUE!</v>
      </c>
      <c r="C5" s="57"/>
      <c r="D5" s="57"/>
      <c r="E5" s="57"/>
      <c r="F5" s="57"/>
      <c r="G5" s="57"/>
      <c r="H5" s="57"/>
      <c r="I5" s="57"/>
      <c r="J5" s="57"/>
      <c r="L5" s="57" t="e">
        <f>'RNA Low Standard Curve'!$Y$47</f>
        <v>#VALUE!</v>
      </c>
      <c r="M5" s="57"/>
      <c r="N5" s="57"/>
      <c r="O5" s="57"/>
      <c r="P5" s="57"/>
      <c r="Q5" s="57"/>
      <c r="R5" s="57"/>
      <c r="S5" s="57"/>
      <c r="T5" s="57"/>
    </row>
    <row r="6" spans="2:20" s="8" customFormat="1" x14ac:dyDescent="0.25">
      <c r="B6" s="19"/>
      <c r="C6" s="19"/>
      <c r="D6" s="19"/>
      <c r="E6" s="19"/>
      <c r="F6" s="19"/>
      <c r="G6" s="57" t="s">
        <v>38</v>
      </c>
      <c r="H6" s="57"/>
      <c r="I6" s="19"/>
      <c r="J6" s="19"/>
      <c r="L6" s="19"/>
      <c r="M6" s="19"/>
      <c r="N6" s="19"/>
      <c r="O6" s="19"/>
      <c r="P6" s="19"/>
      <c r="Q6" s="57" t="s">
        <v>38</v>
      </c>
      <c r="R6" s="57"/>
      <c r="S6" s="19"/>
      <c r="T6" s="19"/>
    </row>
    <row r="7" spans="2:20" s="4" customFormat="1" ht="30" x14ac:dyDescent="0.25">
      <c r="B7" s="5" t="s">
        <v>40</v>
      </c>
      <c r="C7" s="5" t="s">
        <v>41</v>
      </c>
      <c r="D7" s="5" t="s">
        <v>42</v>
      </c>
      <c r="E7" s="5" t="s">
        <v>43</v>
      </c>
      <c r="F7" s="20"/>
      <c r="G7" s="5" t="s">
        <v>34</v>
      </c>
      <c r="H7" s="5" t="s">
        <v>51</v>
      </c>
      <c r="J7" s="5"/>
      <c r="K7" s="5"/>
      <c r="L7" s="5" t="s">
        <v>40</v>
      </c>
      <c r="M7" s="5" t="s">
        <v>41</v>
      </c>
      <c r="N7" s="5" t="s">
        <v>42</v>
      </c>
      <c r="O7" s="5" t="s">
        <v>43</v>
      </c>
      <c r="P7" s="20"/>
      <c r="Q7" s="5" t="s">
        <v>34</v>
      </c>
      <c r="R7" s="5" t="s">
        <v>51</v>
      </c>
      <c r="S7" s="5"/>
      <c r="T7" s="5"/>
    </row>
    <row r="8" spans="2:20" x14ac:dyDescent="0.25">
      <c r="B8" s="14">
        <v>1</v>
      </c>
      <c r="C8" s="15">
        <v>1</v>
      </c>
      <c r="D8" s="8" t="str">
        <f>'RNA High Standard Curve'!$F$4</f>
        <v>Unknown 1</v>
      </c>
      <c r="E8" s="3" t="e">
        <f>'RNA High Standard Curve'!T46</f>
        <v>#DIV/0!</v>
      </c>
      <c r="F8" s="3"/>
      <c r="G8" s="3" t="e">
        <f t="shared" ref="G8:G31" si="0">E8/C8*B8</f>
        <v>#DIV/0!</v>
      </c>
      <c r="H8" s="2" t="e">
        <f>'RNA High Standard Curve'!U46/C8*B8</f>
        <v>#DIV/0!</v>
      </c>
      <c r="J8" t="e">
        <f>'RNA High Standard Curve'!V46</f>
        <v>#DIV/0!</v>
      </c>
      <c r="L8" s="14">
        <v>1</v>
      </c>
      <c r="M8" s="15">
        <v>1</v>
      </c>
      <c r="N8" s="8" t="str">
        <f>'RNA Low Standard Curve'!$F$4</f>
        <v>Unknown 1</v>
      </c>
      <c r="O8" s="2" t="e">
        <f>'RNA Low Standard Curve'!T46</f>
        <v>#DIV/0!</v>
      </c>
      <c r="P8" s="2"/>
      <c r="Q8" s="2" t="e">
        <f t="shared" ref="Q8:Q31" si="1">O8/M8*L8</f>
        <v>#DIV/0!</v>
      </c>
      <c r="R8" s="8" t="e">
        <f>'RNA Low Standard Curve'!U46/M8*L8</f>
        <v>#DIV/0!</v>
      </c>
      <c r="T8" t="e">
        <f>'RNA Low Standard Curve'!V46</f>
        <v>#DIV/0!</v>
      </c>
    </row>
    <row r="9" spans="2:20" x14ac:dyDescent="0.25">
      <c r="B9" s="14">
        <v>1</v>
      </c>
      <c r="C9" s="15">
        <v>1</v>
      </c>
      <c r="D9" s="8" t="str">
        <f>'RNA High Standard Curve'!$F$5</f>
        <v>Unknown 2</v>
      </c>
      <c r="E9" s="3" t="e">
        <f>'RNA High Standard Curve'!T49</f>
        <v>#DIV/0!</v>
      </c>
      <c r="F9" s="3"/>
      <c r="G9" s="3" t="e">
        <f t="shared" si="0"/>
        <v>#DIV/0!</v>
      </c>
      <c r="H9" s="2" t="e">
        <f>'RNA High Standard Curve'!U49/C9*B9</f>
        <v>#DIV/0!</v>
      </c>
      <c r="J9" s="8" t="e">
        <f>'RNA High Standard Curve'!V49</f>
        <v>#DIV/0!</v>
      </c>
      <c r="L9" s="14">
        <v>1</v>
      </c>
      <c r="M9" s="15">
        <v>1</v>
      </c>
      <c r="N9" s="8" t="str">
        <f>'RNA Low Standard Curve'!$F$5</f>
        <v>Unknown 2</v>
      </c>
      <c r="O9" s="2" t="e">
        <f>'RNA Low Standard Curve'!T49</f>
        <v>#DIV/0!</v>
      </c>
      <c r="P9" s="2"/>
      <c r="Q9" s="2" t="e">
        <f t="shared" si="1"/>
        <v>#DIV/0!</v>
      </c>
      <c r="R9" s="8" t="e">
        <f>'RNA Low Standard Curve'!U49/M11*L11</f>
        <v>#DIV/0!</v>
      </c>
      <c r="T9" s="8" t="e">
        <f>'RNA Low Standard Curve'!V49</f>
        <v>#DIV/0!</v>
      </c>
    </row>
    <row r="10" spans="2:20" x14ac:dyDescent="0.25">
      <c r="B10" s="14">
        <v>1</v>
      </c>
      <c r="C10" s="15">
        <v>1</v>
      </c>
      <c r="D10" s="8" t="str">
        <f>'RNA High Standard Curve'!$F$6</f>
        <v>Unknown 3</v>
      </c>
      <c r="E10" s="3" t="e">
        <f>'RNA High Standard Curve'!T52</f>
        <v>#DIV/0!</v>
      </c>
      <c r="F10" s="3"/>
      <c r="G10" s="3" t="e">
        <f t="shared" si="0"/>
        <v>#DIV/0!</v>
      </c>
      <c r="H10" s="2" t="e">
        <f>'RNA High Standard Curve'!U52/C10*B10</f>
        <v>#DIV/0!</v>
      </c>
      <c r="J10" s="8" t="e">
        <f>'RNA High Standard Curve'!V52</f>
        <v>#DIV/0!</v>
      </c>
      <c r="L10" s="14">
        <v>1</v>
      </c>
      <c r="M10" s="15">
        <v>1</v>
      </c>
      <c r="N10" s="8" t="str">
        <f>'RNA Low Standard Curve'!$F$6</f>
        <v>Unknown 3</v>
      </c>
      <c r="O10" s="2" t="e">
        <f>'RNA Low Standard Curve'!T52</f>
        <v>#DIV/0!</v>
      </c>
      <c r="P10" s="2"/>
      <c r="Q10" s="2" t="e">
        <f t="shared" si="1"/>
        <v>#DIV/0!</v>
      </c>
      <c r="R10" s="8" t="e">
        <f>'RNA Low Standard Curve'!U52/M14*L14</f>
        <v>#DIV/0!</v>
      </c>
      <c r="T10" s="8" t="e">
        <f>'RNA Low Standard Curve'!V52</f>
        <v>#DIV/0!</v>
      </c>
    </row>
    <row r="11" spans="2:20" x14ac:dyDescent="0.25">
      <c r="B11" s="14">
        <v>1</v>
      </c>
      <c r="C11" s="15">
        <v>1</v>
      </c>
      <c r="D11" s="8" t="str">
        <f>'RNA High Standard Curve'!$F$7</f>
        <v>Unknown 4</v>
      </c>
      <c r="E11" s="3" t="e">
        <f>'RNA High Standard Curve'!T55</f>
        <v>#DIV/0!</v>
      </c>
      <c r="F11" s="3"/>
      <c r="G11" s="3" t="e">
        <f t="shared" si="0"/>
        <v>#DIV/0!</v>
      </c>
      <c r="H11" s="2" t="e">
        <f>'RNA High Standard Curve'!U55/C11*B11</f>
        <v>#DIV/0!</v>
      </c>
      <c r="J11" s="8" t="e">
        <f>'RNA High Standard Curve'!V55</f>
        <v>#DIV/0!</v>
      </c>
      <c r="L11" s="14">
        <v>1</v>
      </c>
      <c r="M11" s="15">
        <v>1</v>
      </c>
      <c r="N11" s="8" t="str">
        <f>'RNA Low Standard Curve'!$F$7</f>
        <v>Unknown 4</v>
      </c>
      <c r="O11" s="2" t="e">
        <f>'RNA Low Standard Curve'!T55</f>
        <v>#DIV/0!</v>
      </c>
      <c r="P11" s="2"/>
      <c r="Q11" s="2" t="e">
        <f t="shared" si="1"/>
        <v>#DIV/0!</v>
      </c>
      <c r="R11" s="8" t="e">
        <f>'RNA Low Standard Curve'!U55/M17*L17</f>
        <v>#DIV/0!</v>
      </c>
      <c r="T11" s="8" t="e">
        <f>'RNA Low Standard Curve'!V55</f>
        <v>#DIV/0!</v>
      </c>
    </row>
    <row r="12" spans="2:20" x14ac:dyDescent="0.25">
      <c r="B12" s="14">
        <v>1</v>
      </c>
      <c r="C12" s="15">
        <v>1</v>
      </c>
      <c r="D12" s="8" t="str">
        <f>'RNA High Standard Curve'!$F$8</f>
        <v>Unknown 5</v>
      </c>
      <c r="E12" s="3" t="e">
        <f>'RNA High Standard Curve'!T58</f>
        <v>#DIV/0!</v>
      </c>
      <c r="F12" s="3"/>
      <c r="G12" s="3" t="e">
        <f t="shared" si="0"/>
        <v>#DIV/0!</v>
      </c>
      <c r="H12" s="2" t="e">
        <f>'RNA High Standard Curve'!U58/C12*B12</f>
        <v>#DIV/0!</v>
      </c>
      <c r="J12" s="8" t="e">
        <f>'RNA High Standard Curve'!V58</f>
        <v>#DIV/0!</v>
      </c>
      <c r="L12" s="14">
        <v>1</v>
      </c>
      <c r="M12" s="15">
        <v>1</v>
      </c>
      <c r="N12" s="8" t="str">
        <f>'RNA Low Standard Curve'!$F$8</f>
        <v>Unknown 5</v>
      </c>
      <c r="O12" s="2" t="e">
        <f>'RNA Low Standard Curve'!T58</f>
        <v>#DIV/0!</v>
      </c>
      <c r="P12" s="2"/>
      <c r="Q12" s="2" t="e">
        <f t="shared" si="1"/>
        <v>#DIV/0!</v>
      </c>
      <c r="R12" s="8" t="e">
        <f>'RNA Low Standard Curve'!U58/M20*L20</f>
        <v>#DIV/0!</v>
      </c>
      <c r="T12" s="8" t="e">
        <f>'RNA Low Standard Curve'!V58</f>
        <v>#DIV/0!</v>
      </c>
    </row>
    <row r="13" spans="2:20" x14ac:dyDescent="0.25">
      <c r="B13" s="14">
        <v>1</v>
      </c>
      <c r="C13" s="15">
        <v>1</v>
      </c>
      <c r="D13" s="8" t="str">
        <f>'RNA High Standard Curve'!$F$9</f>
        <v>Unknown 6</v>
      </c>
      <c r="E13" s="3" t="e">
        <f>'RNA High Standard Curve'!T61</f>
        <v>#DIV/0!</v>
      </c>
      <c r="F13" s="3"/>
      <c r="G13" s="3" t="e">
        <f t="shared" si="0"/>
        <v>#DIV/0!</v>
      </c>
      <c r="H13" s="2" t="e">
        <f>'RNA High Standard Curve'!U61/C13*B13</f>
        <v>#DIV/0!</v>
      </c>
      <c r="J13" s="8" t="e">
        <f>'RNA High Standard Curve'!V61</f>
        <v>#DIV/0!</v>
      </c>
      <c r="L13" s="14">
        <v>1</v>
      </c>
      <c r="M13" s="15">
        <v>1</v>
      </c>
      <c r="N13" s="8" t="str">
        <f>'RNA Low Standard Curve'!$F$9</f>
        <v>Unknown 6</v>
      </c>
      <c r="O13" s="2" t="e">
        <f>'RNA Low Standard Curve'!T61</f>
        <v>#DIV/0!</v>
      </c>
      <c r="P13" s="2"/>
      <c r="Q13" s="2" t="e">
        <f t="shared" si="1"/>
        <v>#DIV/0!</v>
      </c>
      <c r="R13" s="8" t="e">
        <f>'RNA Low Standard Curve'!U61/M23*L23</f>
        <v>#DIV/0!</v>
      </c>
      <c r="T13" s="8" t="e">
        <f>'RNA Low Standard Curve'!V61</f>
        <v>#DIV/0!</v>
      </c>
    </row>
    <row r="14" spans="2:20" x14ac:dyDescent="0.25">
      <c r="B14" s="14">
        <v>1</v>
      </c>
      <c r="C14" s="15">
        <v>1</v>
      </c>
      <c r="D14" s="8" t="str">
        <f>'RNA High Standard Curve'!$F$10</f>
        <v>Unknown 7</v>
      </c>
      <c r="E14" s="3" t="e">
        <f>'RNA High Standard Curve'!T64</f>
        <v>#DIV/0!</v>
      </c>
      <c r="F14" s="3"/>
      <c r="G14" s="3" t="e">
        <f t="shared" si="0"/>
        <v>#DIV/0!</v>
      </c>
      <c r="H14" s="2" t="e">
        <f>'RNA High Standard Curve'!U64/C14*B14</f>
        <v>#DIV/0!</v>
      </c>
      <c r="J14" s="8" t="e">
        <f>'RNA High Standard Curve'!V64</f>
        <v>#DIV/0!</v>
      </c>
      <c r="L14" s="14">
        <v>1</v>
      </c>
      <c r="M14" s="15">
        <v>1</v>
      </c>
      <c r="N14" s="8" t="str">
        <f>'RNA Low Standard Curve'!$F$10</f>
        <v>Unknown 7</v>
      </c>
      <c r="O14" s="2" t="e">
        <f>'RNA Low Standard Curve'!T64</f>
        <v>#DIV/0!</v>
      </c>
      <c r="P14" s="2"/>
      <c r="Q14" s="2" t="e">
        <f t="shared" si="1"/>
        <v>#DIV/0!</v>
      </c>
      <c r="R14" s="8" t="e">
        <f>'RNA Low Standard Curve'!U64/M26*L26</f>
        <v>#DIV/0!</v>
      </c>
      <c r="T14" s="8" t="e">
        <f>'RNA Low Standard Curve'!V64</f>
        <v>#DIV/0!</v>
      </c>
    </row>
    <row r="15" spans="2:20" x14ac:dyDescent="0.25">
      <c r="B15" s="14">
        <v>1</v>
      </c>
      <c r="C15" s="15">
        <v>1</v>
      </c>
      <c r="D15" s="8" t="str">
        <f>'RNA High Standard Curve'!$F$11</f>
        <v>Unknown 8</v>
      </c>
      <c r="E15" s="3" t="e">
        <f>'RNA High Standard Curve'!T67</f>
        <v>#DIV/0!</v>
      </c>
      <c r="F15" s="3"/>
      <c r="G15" s="3" t="e">
        <f t="shared" si="0"/>
        <v>#DIV/0!</v>
      </c>
      <c r="H15" s="2" t="e">
        <f>'RNA High Standard Curve'!U67/C15*B15</f>
        <v>#DIV/0!</v>
      </c>
      <c r="J15" s="8" t="e">
        <f>'RNA High Standard Curve'!V67</f>
        <v>#DIV/0!</v>
      </c>
      <c r="L15" s="14">
        <v>1</v>
      </c>
      <c r="M15" s="15">
        <v>1</v>
      </c>
      <c r="N15" s="8" t="str">
        <f>'RNA Low Standard Curve'!$F$11</f>
        <v>Unknown 8</v>
      </c>
      <c r="O15" s="2" t="e">
        <f>'RNA Low Standard Curve'!T67</f>
        <v>#DIV/0!</v>
      </c>
      <c r="P15" s="2"/>
      <c r="Q15" s="2" t="e">
        <f t="shared" si="1"/>
        <v>#DIV/0!</v>
      </c>
      <c r="R15" s="8" t="e">
        <f>'RNA Low Standard Curve'!U67/M29*L29</f>
        <v>#DIV/0!</v>
      </c>
      <c r="T15" s="8" t="e">
        <f>'RNA Low Standard Curve'!V67</f>
        <v>#DIV/0!</v>
      </c>
    </row>
    <row r="16" spans="2:20" x14ac:dyDescent="0.25">
      <c r="B16" s="14">
        <v>1</v>
      </c>
      <c r="C16" s="15">
        <v>1</v>
      </c>
      <c r="D16" s="8" t="str">
        <f>'RNA High Standard Curve'!$I$4</f>
        <v>Unknown 9</v>
      </c>
      <c r="E16" s="3" t="e">
        <f>'RNA High Standard Curve'!T70</f>
        <v>#DIV/0!</v>
      </c>
      <c r="F16" s="3"/>
      <c r="G16" s="3" t="e">
        <f t="shared" si="0"/>
        <v>#DIV/0!</v>
      </c>
      <c r="H16" s="2" t="e">
        <f>'RNA High Standard Curve'!U70/C16*B16</f>
        <v>#DIV/0!</v>
      </c>
      <c r="J16" s="8" t="e">
        <f>'RNA High Standard Curve'!V70</f>
        <v>#DIV/0!</v>
      </c>
      <c r="L16" s="14">
        <v>1</v>
      </c>
      <c r="M16" s="15">
        <v>1</v>
      </c>
      <c r="N16" s="8" t="str">
        <f>'RNA Low Standard Curve'!$I$4</f>
        <v>Unknown 9</v>
      </c>
      <c r="O16" s="2" t="e">
        <f>'RNA Low Standard Curve'!T70</f>
        <v>#DIV/0!</v>
      </c>
      <c r="P16" s="2"/>
      <c r="Q16" s="2" t="e">
        <f t="shared" si="1"/>
        <v>#DIV/0!</v>
      </c>
      <c r="R16" s="8" t="e">
        <f>'RNA Low Standard Curve'!U70/M32*L32</f>
        <v>#DIV/0!</v>
      </c>
      <c r="T16" s="8" t="e">
        <f>'RNA Low Standard Curve'!V70</f>
        <v>#DIV/0!</v>
      </c>
    </row>
    <row r="17" spans="1:20" x14ac:dyDescent="0.25">
      <c r="B17" s="14">
        <v>1</v>
      </c>
      <c r="C17" s="15">
        <v>1</v>
      </c>
      <c r="D17" s="8" t="str">
        <f>'RNA High Standard Curve'!$I$5</f>
        <v>Unknown 10</v>
      </c>
      <c r="E17" s="3" t="e">
        <f>'RNA High Standard Curve'!T73</f>
        <v>#DIV/0!</v>
      </c>
      <c r="F17" s="3"/>
      <c r="G17" s="3" t="e">
        <f t="shared" si="0"/>
        <v>#DIV/0!</v>
      </c>
      <c r="H17" s="2" t="e">
        <f>'RNA High Standard Curve'!U73/C17*B17</f>
        <v>#DIV/0!</v>
      </c>
      <c r="J17" s="8" t="e">
        <f>'RNA High Standard Curve'!V73</f>
        <v>#DIV/0!</v>
      </c>
      <c r="L17" s="14">
        <v>1</v>
      </c>
      <c r="M17" s="15">
        <v>1</v>
      </c>
      <c r="N17" s="8" t="str">
        <f>'RNA Low Standard Curve'!$I$5</f>
        <v>Unknown 10</v>
      </c>
      <c r="O17" s="2" t="e">
        <f>'RNA Low Standard Curve'!T73</f>
        <v>#DIV/0!</v>
      </c>
      <c r="P17" s="2"/>
      <c r="Q17" s="2" t="e">
        <f t="shared" si="1"/>
        <v>#DIV/0!</v>
      </c>
      <c r="R17" s="8" t="e">
        <f>'RNA Low Standard Curve'!U73/M35*L35</f>
        <v>#DIV/0!</v>
      </c>
      <c r="T17" s="8" t="e">
        <f>'RNA Low Standard Curve'!V73</f>
        <v>#DIV/0!</v>
      </c>
    </row>
    <row r="18" spans="1:20" x14ac:dyDescent="0.25">
      <c r="B18" s="14">
        <v>1</v>
      </c>
      <c r="C18" s="15">
        <v>1</v>
      </c>
      <c r="D18" s="8" t="str">
        <f>'RNA High Standard Curve'!$I$6</f>
        <v>Unknown 11</v>
      </c>
      <c r="E18" s="3" t="e">
        <f>'RNA High Standard Curve'!T76</f>
        <v>#DIV/0!</v>
      </c>
      <c r="F18" s="3"/>
      <c r="G18" s="3" t="e">
        <f t="shared" si="0"/>
        <v>#DIV/0!</v>
      </c>
      <c r="H18" s="2" t="e">
        <f>'RNA High Standard Curve'!U76/C18*B18</f>
        <v>#DIV/0!</v>
      </c>
      <c r="J18" s="8" t="e">
        <f>'RNA High Standard Curve'!V76</f>
        <v>#DIV/0!</v>
      </c>
      <c r="L18" s="14">
        <v>1</v>
      </c>
      <c r="M18" s="15">
        <v>1</v>
      </c>
      <c r="N18" s="8" t="str">
        <f>'RNA Low Standard Curve'!$I$6</f>
        <v>Unknown 11</v>
      </c>
      <c r="O18" s="2" t="e">
        <f>'RNA Low Standard Curve'!T76</f>
        <v>#DIV/0!</v>
      </c>
      <c r="P18" s="2"/>
      <c r="Q18" s="2" t="e">
        <f t="shared" si="1"/>
        <v>#DIV/0!</v>
      </c>
      <c r="R18" s="8" t="e">
        <f>'RNA Low Standard Curve'!U76/M38*L38</f>
        <v>#DIV/0!</v>
      </c>
      <c r="T18" s="8" t="e">
        <f>'RNA Low Standard Curve'!V76</f>
        <v>#DIV/0!</v>
      </c>
    </row>
    <row r="19" spans="1:20" x14ac:dyDescent="0.25">
      <c r="B19" s="14">
        <v>1</v>
      </c>
      <c r="C19" s="15">
        <v>1</v>
      </c>
      <c r="D19" s="8" t="str">
        <f>'RNA High Standard Curve'!$I$7</f>
        <v>Unknown 12</v>
      </c>
      <c r="E19" s="3" t="e">
        <f>'RNA High Standard Curve'!T79</f>
        <v>#DIV/0!</v>
      </c>
      <c r="F19" s="3"/>
      <c r="G19" s="3" t="e">
        <f t="shared" si="0"/>
        <v>#DIV/0!</v>
      </c>
      <c r="H19" s="2" t="e">
        <f>'RNA High Standard Curve'!U79/C19*B19</f>
        <v>#DIV/0!</v>
      </c>
      <c r="J19" s="8" t="e">
        <f>'RNA High Standard Curve'!V79</f>
        <v>#DIV/0!</v>
      </c>
      <c r="L19" s="14">
        <v>1</v>
      </c>
      <c r="M19" s="15">
        <v>1</v>
      </c>
      <c r="N19" s="8" t="str">
        <f>'RNA Low Standard Curve'!$I$7</f>
        <v>Unknown 12</v>
      </c>
      <c r="O19" s="2" t="e">
        <f>'RNA Low Standard Curve'!T79</f>
        <v>#DIV/0!</v>
      </c>
      <c r="P19" s="2"/>
      <c r="Q19" s="2" t="e">
        <f t="shared" si="1"/>
        <v>#DIV/0!</v>
      </c>
      <c r="R19" s="8" t="e">
        <f>'RNA Low Standard Curve'!U79/M41*L41</f>
        <v>#DIV/0!</v>
      </c>
      <c r="T19" s="8" t="e">
        <f>'RNA Low Standard Curve'!V79</f>
        <v>#DIV/0!</v>
      </c>
    </row>
    <row r="20" spans="1:20" x14ac:dyDescent="0.25">
      <c r="B20" s="14">
        <v>1</v>
      </c>
      <c r="C20" s="15">
        <v>1</v>
      </c>
      <c r="D20" s="8" t="str">
        <f>'RNA High Standard Curve'!$I$8</f>
        <v>Unknown 13</v>
      </c>
      <c r="E20" s="3" t="e">
        <f>'RNA High Standard Curve'!T82</f>
        <v>#DIV/0!</v>
      </c>
      <c r="F20" s="3"/>
      <c r="G20" s="3" t="e">
        <f t="shared" si="0"/>
        <v>#DIV/0!</v>
      </c>
      <c r="H20" s="2" t="e">
        <f>'RNA High Standard Curve'!U82/C20*B20</f>
        <v>#DIV/0!</v>
      </c>
      <c r="J20" s="8" t="e">
        <f>'RNA High Standard Curve'!V82</f>
        <v>#DIV/0!</v>
      </c>
      <c r="L20" s="14">
        <v>1</v>
      </c>
      <c r="M20" s="15">
        <v>1</v>
      </c>
      <c r="N20" s="8" t="str">
        <f>'RNA Low Standard Curve'!$I$8</f>
        <v>Unknown 13</v>
      </c>
      <c r="O20" s="2" t="e">
        <f>'RNA Low Standard Curve'!T82</f>
        <v>#DIV/0!</v>
      </c>
      <c r="P20" s="2"/>
      <c r="Q20" s="2" t="e">
        <f t="shared" si="1"/>
        <v>#DIV/0!</v>
      </c>
      <c r="R20" s="8" t="e">
        <f>'RNA Low Standard Curve'!U82/M44*L44</f>
        <v>#DIV/0!</v>
      </c>
      <c r="T20" s="8" t="e">
        <f>'RNA Low Standard Curve'!V82</f>
        <v>#DIV/0!</v>
      </c>
    </row>
    <row r="21" spans="1:20" x14ac:dyDescent="0.25">
      <c r="B21" s="14">
        <v>1</v>
      </c>
      <c r="C21" s="15">
        <v>1</v>
      </c>
      <c r="D21" s="8" t="str">
        <f>'RNA High Standard Curve'!$I$9</f>
        <v>Unknown 14</v>
      </c>
      <c r="E21" s="3" t="e">
        <f>'RNA High Standard Curve'!T85</f>
        <v>#DIV/0!</v>
      </c>
      <c r="F21" s="3"/>
      <c r="G21" s="3" t="e">
        <f t="shared" si="0"/>
        <v>#DIV/0!</v>
      </c>
      <c r="H21" s="2" t="e">
        <f>'RNA High Standard Curve'!U85/C21*B21</f>
        <v>#DIV/0!</v>
      </c>
      <c r="J21" s="8" t="e">
        <f>'RNA High Standard Curve'!V85</f>
        <v>#DIV/0!</v>
      </c>
      <c r="L21" s="14">
        <v>1</v>
      </c>
      <c r="M21" s="15">
        <v>1</v>
      </c>
      <c r="N21" s="8" t="str">
        <f>'RNA Low Standard Curve'!$I$9</f>
        <v>Unknown 14</v>
      </c>
      <c r="O21" s="2" t="e">
        <f>'RNA Low Standard Curve'!T85</f>
        <v>#DIV/0!</v>
      </c>
      <c r="P21" s="2"/>
      <c r="Q21" s="2" t="e">
        <f t="shared" si="1"/>
        <v>#DIV/0!</v>
      </c>
      <c r="R21" s="8" t="e">
        <f>'RNA Low Standard Curve'!U85/M47*L47</f>
        <v>#DIV/0!</v>
      </c>
      <c r="T21" s="8" t="e">
        <f>'RNA Low Standard Curve'!V85</f>
        <v>#DIV/0!</v>
      </c>
    </row>
    <row r="22" spans="1:20" x14ac:dyDescent="0.25">
      <c r="B22" s="14">
        <v>1</v>
      </c>
      <c r="C22" s="15">
        <v>1</v>
      </c>
      <c r="D22" s="8" t="str">
        <f>'RNA High Standard Curve'!$I$10</f>
        <v>Unknown 15</v>
      </c>
      <c r="E22" s="3" t="e">
        <f>'RNA High Standard Curve'!T88</f>
        <v>#DIV/0!</v>
      </c>
      <c r="F22" s="3"/>
      <c r="G22" s="3" t="e">
        <f t="shared" si="0"/>
        <v>#DIV/0!</v>
      </c>
      <c r="H22" s="16" t="e">
        <f>'RNA High Standard Curve'!U88/C22*B22</f>
        <v>#DIV/0!</v>
      </c>
      <c r="J22" s="8" t="e">
        <f>'RNA High Standard Curve'!V88</f>
        <v>#DIV/0!</v>
      </c>
      <c r="L22" s="14">
        <v>1</v>
      </c>
      <c r="M22" s="15">
        <v>1</v>
      </c>
      <c r="N22" s="8" t="str">
        <f>'RNA Low Standard Curve'!$I$10</f>
        <v>Unknown 15</v>
      </c>
      <c r="O22" s="2" t="e">
        <f>'RNA Low Standard Curve'!T88</f>
        <v>#DIV/0!</v>
      </c>
      <c r="P22" s="2"/>
      <c r="Q22" s="2" t="e">
        <f t="shared" si="1"/>
        <v>#DIV/0!</v>
      </c>
      <c r="R22" s="8" t="e">
        <f>'RNA Low Standard Curve'!U88/M50*L50</f>
        <v>#DIV/0!</v>
      </c>
      <c r="T22" s="8" t="e">
        <f>'RNA Low Standard Curve'!V88</f>
        <v>#DIV/0!</v>
      </c>
    </row>
    <row r="23" spans="1:20" x14ac:dyDescent="0.25">
      <c r="B23" s="14">
        <v>1</v>
      </c>
      <c r="C23" s="15">
        <v>1</v>
      </c>
      <c r="D23" s="8" t="str">
        <f>'RNA High Standard Curve'!$I$11</f>
        <v>Unknown 16</v>
      </c>
      <c r="E23" s="3" t="e">
        <f>'RNA High Standard Curve'!T91</f>
        <v>#DIV/0!</v>
      </c>
      <c r="F23" s="3"/>
      <c r="G23" s="3" t="e">
        <f t="shared" si="0"/>
        <v>#DIV/0!</v>
      </c>
      <c r="H23" s="16" t="e">
        <f>'RNA High Standard Curve'!U91/C23*B23</f>
        <v>#DIV/0!</v>
      </c>
      <c r="J23" s="8" t="e">
        <f>'RNA High Standard Curve'!V91</f>
        <v>#DIV/0!</v>
      </c>
      <c r="L23" s="14">
        <v>1</v>
      </c>
      <c r="M23" s="15">
        <v>1</v>
      </c>
      <c r="N23" s="8" t="str">
        <f>'RNA Low Standard Curve'!$I$11</f>
        <v>Unknown 16</v>
      </c>
      <c r="O23" s="2" t="e">
        <f>'RNA Low Standard Curve'!T91</f>
        <v>#DIV/0!</v>
      </c>
      <c r="P23" s="2"/>
      <c r="Q23" s="2" t="e">
        <f t="shared" si="1"/>
        <v>#DIV/0!</v>
      </c>
      <c r="R23" s="8" t="e">
        <f>'RNA Low Standard Curve'!U91/M53*L53</f>
        <v>#DIV/0!</v>
      </c>
      <c r="T23" s="8" t="e">
        <f>'RNA Low Standard Curve'!V91</f>
        <v>#DIV/0!</v>
      </c>
    </row>
    <row r="24" spans="1:20" x14ac:dyDescent="0.25">
      <c r="B24" s="14">
        <v>1</v>
      </c>
      <c r="C24" s="15">
        <v>1</v>
      </c>
      <c r="D24" s="8" t="str">
        <f>'RNA High Standard Curve'!$L$4</f>
        <v>Unknown 17</v>
      </c>
      <c r="E24" s="3" t="e">
        <f>'RNA High Standard Curve'!T94</f>
        <v>#DIV/0!</v>
      </c>
      <c r="F24" s="3"/>
      <c r="G24" s="3" t="e">
        <f t="shared" si="0"/>
        <v>#DIV/0!</v>
      </c>
      <c r="H24" s="16" t="e">
        <f>'RNA High Standard Curve'!U94/C24*B24</f>
        <v>#DIV/0!</v>
      </c>
      <c r="J24" s="8" t="e">
        <f>'RNA High Standard Curve'!V94</f>
        <v>#DIV/0!</v>
      </c>
      <c r="L24" s="14">
        <v>1</v>
      </c>
      <c r="M24" s="15">
        <v>1</v>
      </c>
      <c r="N24" s="8" t="str">
        <f>'RNA Low Standard Curve'!$L$4</f>
        <v>Unknown 17</v>
      </c>
      <c r="O24" s="2" t="e">
        <f>'RNA Low Standard Curve'!T94</f>
        <v>#DIV/0!</v>
      </c>
      <c r="P24" s="2"/>
      <c r="Q24" s="2" t="e">
        <f t="shared" si="1"/>
        <v>#DIV/0!</v>
      </c>
      <c r="R24" s="8" t="e">
        <f>'RNA Low Standard Curve'!U94/M56*L56</f>
        <v>#DIV/0!</v>
      </c>
      <c r="T24" s="8" t="e">
        <f>'RNA Low Standard Curve'!V94</f>
        <v>#DIV/0!</v>
      </c>
    </row>
    <row r="25" spans="1:20" x14ac:dyDescent="0.25">
      <c r="B25" s="14">
        <v>1</v>
      </c>
      <c r="C25" s="15">
        <v>1</v>
      </c>
      <c r="D25" s="8" t="str">
        <f>'RNA High Standard Curve'!$L$5</f>
        <v>Unknown 18</v>
      </c>
      <c r="E25" s="3" t="e">
        <f>'RNA High Standard Curve'!T97</f>
        <v>#DIV/0!</v>
      </c>
      <c r="F25" s="3"/>
      <c r="G25" s="3" t="e">
        <f t="shared" si="0"/>
        <v>#DIV/0!</v>
      </c>
      <c r="H25" s="16" t="e">
        <f>'RNA High Standard Curve'!U97/C25*B25</f>
        <v>#DIV/0!</v>
      </c>
      <c r="J25" s="8" t="e">
        <f>'RNA High Standard Curve'!V97</f>
        <v>#DIV/0!</v>
      </c>
      <c r="L25" s="14">
        <v>1</v>
      </c>
      <c r="M25" s="15">
        <v>1</v>
      </c>
      <c r="N25" s="8" t="str">
        <f>'RNA Low Standard Curve'!$L$5</f>
        <v>Unknown 18</v>
      </c>
      <c r="O25" s="2" t="e">
        <f>'RNA Low Standard Curve'!T97</f>
        <v>#DIV/0!</v>
      </c>
      <c r="P25" s="2"/>
      <c r="Q25" s="2" t="e">
        <f t="shared" si="1"/>
        <v>#DIV/0!</v>
      </c>
      <c r="R25" s="8" t="e">
        <f>'RNA Low Standard Curve'!U97/M59*L59</f>
        <v>#DIV/0!</v>
      </c>
      <c r="T25" s="8" t="e">
        <f>'RNA Low Standard Curve'!V97</f>
        <v>#DIV/0!</v>
      </c>
    </row>
    <row r="26" spans="1:20" x14ac:dyDescent="0.25">
      <c r="B26" s="14">
        <v>1</v>
      </c>
      <c r="C26" s="15">
        <v>1</v>
      </c>
      <c r="D26" s="8" t="str">
        <f>'RNA High Standard Curve'!$L$6</f>
        <v>Unknown 19</v>
      </c>
      <c r="E26" s="3" t="e">
        <f>'RNA High Standard Curve'!T100</f>
        <v>#DIV/0!</v>
      </c>
      <c r="F26" s="3"/>
      <c r="G26" s="3" t="e">
        <f t="shared" si="0"/>
        <v>#DIV/0!</v>
      </c>
      <c r="H26" s="16" t="e">
        <f>'RNA High Standard Curve'!U100/C26*B26</f>
        <v>#DIV/0!</v>
      </c>
      <c r="J26" s="8" t="e">
        <f>'RNA High Standard Curve'!V100</f>
        <v>#DIV/0!</v>
      </c>
      <c r="L26" s="14">
        <v>1</v>
      </c>
      <c r="M26" s="15">
        <v>1</v>
      </c>
      <c r="N26" s="8" t="str">
        <f>'RNA Low Standard Curve'!$L$6</f>
        <v>Unknown 19</v>
      </c>
      <c r="O26" s="2" t="e">
        <f>'RNA Low Standard Curve'!T100</f>
        <v>#DIV/0!</v>
      </c>
      <c r="P26" s="2"/>
      <c r="Q26" s="2" t="e">
        <f t="shared" si="1"/>
        <v>#DIV/0!</v>
      </c>
      <c r="R26" s="8" t="e">
        <f>'RNA Low Standard Curve'!U100/M62*L62</f>
        <v>#DIV/0!</v>
      </c>
      <c r="T26" s="8" t="e">
        <f>'RNA Low Standard Curve'!V100</f>
        <v>#DIV/0!</v>
      </c>
    </row>
    <row r="27" spans="1:20" x14ac:dyDescent="0.25">
      <c r="B27" s="14">
        <v>1</v>
      </c>
      <c r="C27" s="15">
        <v>1</v>
      </c>
      <c r="D27" s="8" t="str">
        <f>'RNA High Standard Curve'!$L$7</f>
        <v>Unknown 20</v>
      </c>
      <c r="E27" s="3" t="e">
        <f>'RNA High Standard Curve'!T103</f>
        <v>#DIV/0!</v>
      </c>
      <c r="F27" s="3"/>
      <c r="G27" s="3" t="e">
        <f t="shared" si="0"/>
        <v>#DIV/0!</v>
      </c>
      <c r="H27" s="16" t="e">
        <f>'RNA High Standard Curve'!U103/C27*B27</f>
        <v>#DIV/0!</v>
      </c>
      <c r="J27" s="8" t="e">
        <f>'RNA High Standard Curve'!V103</f>
        <v>#DIV/0!</v>
      </c>
      <c r="L27" s="14">
        <v>1</v>
      </c>
      <c r="M27" s="15">
        <v>1</v>
      </c>
      <c r="N27" s="8" t="str">
        <f>'RNA Low Standard Curve'!$L$7</f>
        <v>Unknown 20</v>
      </c>
      <c r="O27" s="2" t="e">
        <f>'RNA Low Standard Curve'!T103</f>
        <v>#DIV/0!</v>
      </c>
      <c r="P27" s="2"/>
      <c r="Q27" s="2" t="e">
        <f t="shared" si="1"/>
        <v>#DIV/0!</v>
      </c>
      <c r="R27" s="8" t="e">
        <f>'RNA Low Standard Curve'!U103/M65*L65</f>
        <v>#DIV/0!</v>
      </c>
      <c r="T27" s="8" t="e">
        <f>'RNA Low Standard Curve'!V103</f>
        <v>#DIV/0!</v>
      </c>
    </row>
    <row r="28" spans="1:20" x14ac:dyDescent="0.25">
      <c r="B28" s="14">
        <v>1</v>
      </c>
      <c r="C28" s="15">
        <v>1</v>
      </c>
      <c r="D28" s="8" t="str">
        <f>'RNA High Standard Curve'!$L$8</f>
        <v>Unknown 21</v>
      </c>
      <c r="E28" s="3" t="e">
        <f>'RNA High Standard Curve'!T106</f>
        <v>#DIV/0!</v>
      </c>
      <c r="F28" s="3"/>
      <c r="G28" s="3" t="e">
        <f t="shared" si="0"/>
        <v>#DIV/0!</v>
      </c>
      <c r="H28" s="16" t="e">
        <f>'RNA High Standard Curve'!U106/C28*B28</f>
        <v>#DIV/0!</v>
      </c>
      <c r="J28" s="8" t="e">
        <f>'RNA High Standard Curve'!V106</f>
        <v>#DIV/0!</v>
      </c>
      <c r="L28" s="14">
        <v>1</v>
      </c>
      <c r="M28" s="15">
        <v>1</v>
      </c>
      <c r="N28" s="8" t="str">
        <f>'RNA Low Standard Curve'!$L$8</f>
        <v>Unknown 21</v>
      </c>
      <c r="O28" s="2" t="e">
        <f>'RNA Low Standard Curve'!T106</f>
        <v>#DIV/0!</v>
      </c>
      <c r="P28" s="2"/>
      <c r="Q28" s="2" t="e">
        <f t="shared" si="1"/>
        <v>#DIV/0!</v>
      </c>
      <c r="R28" s="8" t="e">
        <f>'RNA Low Standard Curve'!U106/M68*L68</f>
        <v>#DIV/0!</v>
      </c>
      <c r="T28" s="8" t="e">
        <f>'RNA Low Standard Curve'!V106</f>
        <v>#DIV/0!</v>
      </c>
    </row>
    <row r="29" spans="1:20" x14ac:dyDescent="0.25">
      <c r="B29" s="14">
        <v>1</v>
      </c>
      <c r="C29" s="15">
        <v>1</v>
      </c>
      <c r="D29" s="8" t="str">
        <f>'RNA High Standard Curve'!$L$9</f>
        <v>Unknown 22</v>
      </c>
      <c r="E29" s="3" t="e">
        <f>'RNA High Standard Curve'!T109</f>
        <v>#DIV/0!</v>
      </c>
      <c r="F29" s="3"/>
      <c r="G29" s="3" t="e">
        <f t="shared" si="0"/>
        <v>#DIV/0!</v>
      </c>
      <c r="H29" s="16" t="e">
        <f>'RNA High Standard Curve'!U109/C29*B29</f>
        <v>#DIV/0!</v>
      </c>
      <c r="J29" s="8" t="e">
        <f>'RNA High Standard Curve'!V109</f>
        <v>#DIV/0!</v>
      </c>
      <c r="L29" s="14">
        <v>1</v>
      </c>
      <c r="M29" s="15">
        <v>1</v>
      </c>
      <c r="N29" s="8" t="str">
        <f>'RNA Low Standard Curve'!$L$9</f>
        <v>Unknown 22</v>
      </c>
      <c r="O29" s="2" t="e">
        <f>'RNA Low Standard Curve'!T109</f>
        <v>#DIV/0!</v>
      </c>
      <c r="P29" s="2"/>
      <c r="Q29" s="2" t="e">
        <f t="shared" si="1"/>
        <v>#DIV/0!</v>
      </c>
      <c r="R29" s="8" t="e">
        <f>'RNA Low Standard Curve'!U109/M71*L71</f>
        <v>#DIV/0!</v>
      </c>
      <c r="T29" s="8" t="e">
        <f>'RNA Low Standard Curve'!V109</f>
        <v>#DIV/0!</v>
      </c>
    </row>
    <row r="30" spans="1:20" x14ac:dyDescent="0.25">
      <c r="B30" s="14">
        <v>1</v>
      </c>
      <c r="C30" s="15">
        <v>1</v>
      </c>
      <c r="D30" s="8" t="str">
        <f>'RNA High Standard Curve'!$L$10</f>
        <v>Unknown 23</v>
      </c>
      <c r="E30" s="3" t="e">
        <f>'RNA High Standard Curve'!T112</f>
        <v>#DIV/0!</v>
      </c>
      <c r="F30" s="3"/>
      <c r="G30" s="3" t="e">
        <f t="shared" si="0"/>
        <v>#DIV/0!</v>
      </c>
      <c r="H30" s="16" t="e">
        <f>'RNA High Standard Curve'!U112/C30*B30</f>
        <v>#DIV/0!</v>
      </c>
      <c r="J30" s="8" t="e">
        <f>'RNA High Standard Curve'!V112</f>
        <v>#DIV/0!</v>
      </c>
      <c r="L30" s="14">
        <v>1</v>
      </c>
      <c r="M30" s="15">
        <v>1</v>
      </c>
      <c r="N30" s="8" t="str">
        <f>'RNA Low Standard Curve'!$L$10</f>
        <v>Unknown 23</v>
      </c>
      <c r="O30" s="2" t="e">
        <f>'RNA Low Standard Curve'!T112</f>
        <v>#DIV/0!</v>
      </c>
      <c r="P30" s="2"/>
      <c r="Q30" s="2" t="e">
        <f t="shared" si="1"/>
        <v>#DIV/0!</v>
      </c>
      <c r="R30" s="8" t="e">
        <f>'RNA Low Standard Curve'!U112/M74*L74</f>
        <v>#DIV/0!</v>
      </c>
      <c r="T30" s="8" t="e">
        <f>'RNA Low Standard Curve'!V112</f>
        <v>#DIV/0!</v>
      </c>
    </row>
    <row r="31" spans="1:20" x14ac:dyDescent="0.25">
      <c r="B31" s="14">
        <v>1</v>
      </c>
      <c r="C31" s="15">
        <v>1</v>
      </c>
      <c r="D31" s="8" t="str">
        <f>'RNA High Standard Curve'!$L$11</f>
        <v>Unknown 24</v>
      </c>
      <c r="E31" s="3" t="e">
        <f>'RNA High Standard Curve'!T115</f>
        <v>#DIV/0!</v>
      </c>
      <c r="F31" s="3"/>
      <c r="G31" s="3" t="e">
        <f t="shared" si="0"/>
        <v>#DIV/0!</v>
      </c>
      <c r="H31" s="16" t="e">
        <f>'RNA High Standard Curve'!U115/C31*B31</f>
        <v>#DIV/0!</v>
      </c>
      <c r="J31" s="8" t="e">
        <f>'RNA High Standard Curve'!V115</f>
        <v>#DIV/0!</v>
      </c>
      <c r="L31" s="14">
        <v>1</v>
      </c>
      <c r="M31" s="15">
        <v>1</v>
      </c>
      <c r="N31" s="8" t="str">
        <f>'RNA Low Standard Curve'!$L$11</f>
        <v>Unknown 24</v>
      </c>
      <c r="O31" s="2" t="e">
        <f>'RNA Low Standard Curve'!T115</f>
        <v>#DIV/0!</v>
      </c>
      <c r="P31" s="2"/>
      <c r="Q31" s="2" t="e">
        <f t="shared" si="1"/>
        <v>#DIV/0!</v>
      </c>
      <c r="R31" s="8" t="e">
        <f>'RNA Low Standard Curve'!U115/M77*L77</f>
        <v>#DIV/0!</v>
      </c>
      <c r="T31" s="8" t="e">
        <f>'RNA Low Standard Curve'!V115</f>
        <v>#DIV/0!</v>
      </c>
    </row>
    <row r="32" spans="1:20" x14ac:dyDescent="0.25">
      <c r="A32" s="7"/>
      <c r="B32" s="7"/>
      <c r="C32" s="7"/>
      <c r="D32" s="7"/>
      <c r="P32"/>
      <c r="Q32"/>
    </row>
    <row r="34" spans="23:23" x14ac:dyDescent="0.25">
      <c r="W34" s="8"/>
    </row>
    <row r="37" spans="23:23" x14ac:dyDescent="0.25">
      <c r="W37" s="8"/>
    </row>
  </sheetData>
  <sheetProtection algorithmName="SHA-512" hashValue="839fEn6+j6EudpqzuhJ8JAiIQO9fvSFpSD7RGVU4u40YiE0uLlvGuZ2XGesTKTVtKFrA+/It/UJKy8LxxClGSg==" saltValue="gGJ5G55wyFv/WsJv4WEdew==" spinCount="100000" sheet="1" objects="1" scenarios="1"/>
  <mergeCells count="9">
    <mergeCell ref="G6:H6"/>
    <mergeCell ref="Q6:R6"/>
    <mergeCell ref="B5:J5"/>
    <mergeCell ref="L5:T5"/>
    <mergeCell ref="B1:T2"/>
    <mergeCell ref="L3:T3"/>
    <mergeCell ref="L4:T4"/>
    <mergeCell ref="B3:J3"/>
    <mergeCell ref="B4:J4"/>
  </mergeCells>
  <conditionalFormatting sqref="K3:L6 B3:B6 B33:T33 D32:K32 J7:K31 D7:H7 E8:G31 N7:T7 O8:Q31 S8:T31">
    <cfRule type="containsText" dxfId="58" priority="14" operator="containsText" text="Outside Range">
      <formula>NOT(ISERROR(SEARCH("Outside Range",B3)))</formula>
    </cfRule>
  </conditionalFormatting>
  <conditionalFormatting sqref="B1">
    <cfRule type="containsText" dxfId="57" priority="13" operator="containsText" text="Outside Range">
      <formula>NOT(ISERROR(SEARCH("Outside Range",B1)))</formula>
    </cfRule>
  </conditionalFormatting>
  <conditionalFormatting sqref="B8:B32">
    <cfRule type="containsText" dxfId="56" priority="12" operator="containsText" text="Outside Range">
      <formula>NOT(ISERROR(SEARCH("Outside Range",B8)))</formula>
    </cfRule>
  </conditionalFormatting>
  <conditionalFormatting sqref="L8:L31">
    <cfRule type="containsText" dxfId="55" priority="11" operator="containsText" text="Outside Range">
      <formula>NOT(ISERROR(SEARCH("Outside Range",L8)))</formula>
    </cfRule>
  </conditionalFormatting>
  <conditionalFormatting sqref="B5:T5 B6:G6 I6:Q6 S6:T6">
    <cfRule type="containsText" dxfId="54" priority="9" operator="containsText" text="Check">
      <formula>NOT(ISERROR(SEARCH("Check",B5)))</formula>
    </cfRule>
    <cfRule type="containsText" dxfId="53" priority="10" operator="containsText" text="Not">
      <formula>NOT(ISERROR(SEARCH("Not",B5)))</formula>
    </cfRule>
  </conditionalFormatting>
  <conditionalFormatting sqref="D8:D31">
    <cfRule type="containsText" dxfId="52" priority="8" operator="containsText" text="Outside Range">
      <formula>NOT(ISERROR(SEARCH("Outside Range",D8)))</formula>
    </cfRule>
  </conditionalFormatting>
  <conditionalFormatting sqref="N8:N15">
    <cfRule type="containsText" dxfId="51" priority="7" operator="containsText" text="Outside Range">
      <formula>NOT(ISERROR(SEARCH("Outside Range",N8)))</formula>
    </cfRule>
  </conditionalFormatting>
  <conditionalFormatting sqref="N16:N31">
    <cfRule type="containsText" dxfId="50" priority="6" operator="containsText" text="Outside Range">
      <formula>NOT(ISERROR(SEARCH("Outside Range",N16)))</formula>
    </cfRule>
  </conditionalFormatting>
  <conditionalFormatting sqref="B7:C7">
    <cfRule type="containsText" dxfId="49" priority="3" operator="containsText" text="Outside Range">
      <formula>NOT(ISERROR(SEARCH("Outside Range",B7)))</formula>
    </cfRule>
  </conditionalFormatting>
  <conditionalFormatting sqref="L7:M7">
    <cfRule type="containsText" dxfId="48" priority="2" operator="containsText" text="Outside Range">
      <formula>NOT(ISERROR(SEARCH("Outside Range",L7)))</formula>
    </cfRule>
  </conditionalFormatting>
  <conditionalFormatting sqref="H8:H31">
    <cfRule type="containsText" dxfId="47" priority="1" operator="containsText" text="Outside Range">
      <formula>NOT(ISERROR(SEARCH("Outside Range",H8)))</formula>
    </cfRule>
  </conditionalFormatting>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B1:Z129"/>
  <sheetViews>
    <sheetView zoomScaleNormal="100" workbookViewId="0">
      <selection activeCell="C17" sqref="C17"/>
    </sheetView>
  </sheetViews>
  <sheetFormatPr defaultRowHeight="15" x14ac:dyDescent="0.25"/>
  <cols>
    <col min="2" max="2" width="12" bestFit="1" customWidth="1"/>
    <col min="3" max="3" width="9.28515625" customWidth="1"/>
    <col min="4" max="4" width="9.28515625" bestFit="1" customWidth="1"/>
    <col min="5" max="14" width="9.28515625" customWidth="1"/>
    <col min="16" max="16" width="28.5703125" customWidth="1"/>
    <col min="21" max="21" width="9.140625" style="8"/>
  </cols>
  <sheetData>
    <row r="1" spans="2:14" s="8" customFormat="1" x14ac:dyDescent="0.25"/>
    <row r="2" spans="2:14" ht="31.5" x14ac:dyDescent="0.5">
      <c r="B2" s="21" t="s">
        <v>57</v>
      </c>
    </row>
    <row r="3" spans="2:14" x14ac:dyDescent="0.25">
      <c r="B3" s="11"/>
      <c r="C3" s="11">
        <v>1</v>
      </c>
      <c r="D3" s="11">
        <v>2</v>
      </c>
      <c r="E3" s="11">
        <v>3</v>
      </c>
      <c r="F3" s="11">
        <v>4</v>
      </c>
      <c r="G3" s="11">
        <v>5</v>
      </c>
      <c r="H3" s="11">
        <v>6</v>
      </c>
      <c r="I3" s="11">
        <v>7</v>
      </c>
      <c r="J3" s="11">
        <v>8</v>
      </c>
      <c r="K3" s="11">
        <v>9</v>
      </c>
      <c r="L3" s="11">
        <v>10</v>
      </c>
      <c r="M3" s="11">
        <v>11</v>
      </c>
      <c r="N3" s="11">
        <v>12</v>
      </c>
    </row>
    <row r="4" spans="2:14" x14ac:dyDescent="0.25">
      <c r="B4" s="11" t="s">
        <v>0</v>
      </c>
      <c r="C4" s="58">
        <v>400</v>
      </c>
      <c r="D4" s="58"/>
      <c r="E4" s="58"/>
      <c r="F4" s="35" t="s">
        <v>9</v>
      </c>
      <c r="G4" s="35"/>
      <c r="H4" s="35"/>
      <c r="I4" s="35" t="s">
        <v>17</v>
      </c>
      <c r="J4" s="35"/>
      <c r="K4" s="35"/>
      <c r="L4" s="35" t="s">
        <v>25</v>
      </c>
      <c r="M4" s="35"/>
      <c r="N4" s="35"/>
    </row>
    <row r="5" spans="2:14" x14ac:dyDescent="0.25">
      <c r="B5" s="11" t="s">
        <v>1</v>
      </c>
      <c r="C5" s="59">
        <v>200</v>
      </c>
      <c r="D5" s="59"/>
      <c r="E5" s="59"/>
      <c r="F5" s="35" t="s">
        <v>10</v>
      </c>
      <c r="G5" s="35"/>
      <c r="H5" s="35"/>
      <c r="I5" s="35" t="s">
        <v>18</v>
      </c>
      <c r="J5" s="35"/>
      <c r="K5" s="35"/>
      <c r="L5" s="35" t="s">
        <v>26</v>
      </c>
      <c r="M5" s="35"/>
      <c r="N5" s="35"/>
    </row>
    <row r="6" spans="2:14" x14ac:dyDescent="0.25">
      <c r="B6" s="11" t="s">
        <v>2</v>
      </c>
      <c r="C6" s="60">
        <v>100</v>
      </c>
      <c r="D6" s="60"/>
      <c r="E6" s="60"/>
      <c r="F6" s="35" t="s">
        <v>11</v>
      </c>
      <c r="G6" s="35"/>
      <c r="H6" s="35"/>
      <c r="I6" s="35" t="s">
        <v>19</v>
      </c>
      <c r="J6" s="35"/>
      <c r="K6" s="35"/>
      <c r="L6" s="35" t="s">
        <v>27</v>
      </c>
      <c r="M6" s="35"/>
      <c r="N6" s="35"/>
    </row>
    <row r="7" spans="2:14" x14ac:dyDescent="0.25">
      <c r="B7" s="11" t="s">
        <v>3</v>
      </c>
      <c r="C7" s="61">
        <v>50</v>
      </c>
      <c r="D7" s="61"/>
      <c r="E7" s="61"/>
      <c r="F7" s="35" t="s">
        <v>12</v>
      </c>
      <c r="G7" s="35"/>
      <c r="H7" s="35"/>
      <c r="I7" s="35" t="s">
        <v>20</v>
      </c>
      <c r="J7" s="35"/>
      <c r="K7" s="35"/>
      <c r="L7" s="35" t="s">
        <v>28</v>
      </c>
      <c r="M7" s="35"/>
      <c r="N7" s="35"/>
    </row>
    <row r="8" spans="2:14" x14ac:dyDescent="0.25">
      <c r="B8" s="11" t="s">
        <v>4</v>
      </c>
      <c r="C8" s="62">
        <v>25</v>
      </c>
      <c r="D8" s="62"/>
      <c r="E8" s="62"/>
      <c r="F8" s="35" t="s">
        <v>13</v>
      </c>
      <c r="G8" s="35"/>
      <c r="H8" s="35"/>
      <c r="I8" s="35" t="s">
        <v>21</v>
      </c>
      <c r="J8" s="35"/>
      <c r="K8" s="35"/>
      <c r="L8" s="35" t="s">
        <v>29</v>
      </c>
      <c r="M8" s="35"/>
      <c r="N8" s="35"/>
    </row>
    <row r="9" spans="2:14" x14ac:dyDescent="0.25">
      <c r="B9" s="11" t="s">
        <v>5</v>
      </c>
      <c r="C9" s="63">
        <v>12.5</v>
      </c>
      <c r="D9" s="63"/>
      <c r="E9" s="63"/>
      <c r="F9" s="35" t="s">
        <v>14</v>
      </c>
      <c r="G9" s="35"/>
      <c r="H9" s="35"/>
      <c r="I9" s="35" t="s">
        <v>22</v>
      </c>
      <c r="J9" s="35"/>
      <c r="K9" s="35"/>
      <c r="L9" s="35" t="s">
        <v>30</v>
      </c>
      <c r="M9" s="35"/>
      <c r="N9" s="35"/>
    </row>
    <row r="10" spans="2:14" x14ac:dyDescent="0.25">
      <c r="B10" s="11" t="s">
        <v>6</v>
      </c>
      <c r="C10" s="64">
        <v>6.25</v>
      </c>
      <c r="D10" s="64"/>
      <c r="E10" s="64"/>
      <c r="F10" s="35" t="s">
        <v>15</v>
      </c>
      <c r="G10" s="35"/>
      <c r="H10" s="35"/>
      <c r="I10" s="35" t="s">
        <v>23</v>
      </c>
      <c r="J10" s="35"/>
      <c r="K10" s="35"/>
      <c r="L10" s="35" t="s">
        <v>31</v>
      </c>
      <c r="M10" s="35"/>
      <c r="N10" s="35"/>
    </row>
    <row r="11" spans="2:14" x14ac:dyDescent="0.25">
      <c r="B11" s="11" t="s">
        <v>7</v>
      </c>
      <c r="C11" s="43" t="s">
        <v>8</v>
      </c>
      <c r="D11" s="43"/>
      <c r="E11" s="43"/>
      <c r="F11" s="35" t="s">
        <v>16</v>
      </c>
      <c r="G11" s="35"/>
      <c r="H11" s="35"/>
      <c r="I11" s="35" t="s">
        <v>24</v>
      </c>
      <c r="J11" s="35"/>
      <c r="K11" s="35"/>
      <c r="L11" s="35" t="s">
        <v>32</v>
      </c>
      <c r="M11" s="35"/>
      <c r="N11" s="35"/>
    </row>
    <row r="13" spans="2:14" s="8" customFormat="1" x14ac:dyDescent="0.25">
      <c r="B13" s="41" t="s">
        <v>49</v>
      </c>
      <c r="C13" s="41"/>
      <c r="D13" s="41"/>
      <c r="E13" s="41"/>
      <c r="F13" s="41"/>
      <c r="G13" s="41"/>
      <c r="H13" s="41"/>
      <c r="I13" s="41"/>
      <c r="J13" s="41"/>
      <c r="K13" s="41"/>
      <c r="L13" s="41"/>
      <c r="M13" s="41"/>
      <c r="N13" s="41"/>
    </row>
    <row r="14" spans="2:14" s="8" customFormat="1" x14ac:dyDescent="0.25">
      <c r="B14" s="41"/>
      <c r="C14" s="41"/>
      <c r="D14" s="41"/>
      <c r="E14" s="41"/>
      <c r="F14" s="41"/>
      <c r="G14" s="41"/>
      <c r="H14" s="41"/>
      <c r="I14" s="41"/>
      <c r="J14" s="41"/>
      <c r="K14" s="41"/>
      <c r="L14" s="41"/>
      <c r="M14" s="41"/>
      <c r="N14" s="41"/>
    </row>
    <row r="15" spans="2:14" x14ac:dyDescent="0.25">
      <c r="B15" s="41"/>
      <c r="C15" s="41"/>
      <c r="D15" s="41"/>
      <c r="E15" s="41"/>
      <c r="F15" s="41"/>
      <c r="G15" s="41"/>
      <c r="H15" s="41"/>
      <c r="I15" s="41"/>
      <c r="J15" s="41"/>
      <c r="K15" s="41"/>
      <c r="L15" s="41"/>
      <c r="M15" s="41"/>
      <c r="N15" s="41"/>
    </row>
    <row r="16" spans="2:14" x14ac:dyDescent="0.25">
      <c r="C16">
        <v>1</v>
      </c>
      <c r="D16">
        <v>2</v>
      </c>
      <c r="E16">
        <v>3</v>
      </c>
      <c r="F16">
        <v>4</v>
      </c>
      <c r="G16">
        <v>5</v>
      </c>
      <c r="H16">
        <v>6</v>
      </c>
      <c r="I16">
        <v>7</v>
      </c>
      <c r="J16">
        <v>8</v>
      </c>
      <c r="K16">
        <v>9</v>
      </c>
      <c r="L16">
        <v>10</v>
      </c>
      <c r="M16">
        <v>11</v>
      </c>
      <c r="N16">
        <v>12</v>
      </c>
    </row>
    <row r="17" spans="2:14" x14ac:dyDescent="0.25">
      <c r="B17" t="s">
        <v>0</v>
      </c>
      <c r="C17" s="13"/>
      <c r="D17" s="13"/>
      <c r="E17" s="13"/>
      <c r="F17" s="13"/>
      <c r="G17" s="13"/>
      <c r="H17" s="13"/>
      <c r="I17" s="13"/>
      <c r="J17" s="13"/>
      <c r="K17" s="13"/>
      <c r="L17" s="13"/>
      <c r="M17" s="13"/>
      <c r="N17" s="13"/>
    </row>
    <row r="18" spans="2:14" x14ac:dyDescent="0.25">
      <c r="B18" t="s">
        <v>1</v>
      </c>
      <c r="C18" s="13"/>
      <c r="D18" s="13"/>
      <c r="E18" s="13"/>
      <c r="F18" s="13"/>
      <c r="G18" s="13"/>
      <c r="H18" s="13"/>
      <c r="I18" s="13"/>
      <c r="J18" s="13"/>
      <c r="K18" s="13"/>
      <c r="L18" s="13"/>
      <c r="M18" s="13"/>
      <c r="N18" s="13"/>
    </row>
    <row r="19" spans="2:14" x14ac:dyDescent="0.25">
      <c r="B19" t="s">
        <v>2</v>
      </c>
      <c r="C19" s="13"/>
      <c r="D19" s="13"/>
      <c r="E19" s="13"/>
      <c r="F19" s="13"/>
      <c r="G19" s="13"/>
      <c r="H19" s="13"/>
      <c r="I19" s="13"/>
      <c r="J19" s="13"/>
      <c r="K19" s="13"/>
      <c r="L19" s="13"/>
      <c r="M19" s="13"/>
      <c r="N19" s="13"/>
    </row>
    <row r="20" spans="2:14" x14ac:dyDescent="0.25">
      <c r="B20" t="s">
        <v>3</v>
      </c>
      <c r="C20" s="13"/>
      <c r="D20" s="13"/>
      <c r="E20" s="13"/>
      <c r="F20" s="13"/>
      <c r="G20" s="13"/>
      <c r="H20" s="13"/>
      <c r="I20" s="13"/>
      <c r="J20" s="13"/>
      <c r="K20" s="13"/>
      <c r="L20" s="13"/>
      <c r="M20" s="13"/>
      <c r="N20" s="13"/>
    </row>
    <row r="21" spans="2:14" x14ac:dyDescent="0.25">
      <c r="B21" t="s">
        <v>4</v>
      </c>
      <c r="C21" s="13"/>
      <c r="D21" s="13"/>
      <c r="E21" s="13"/>
      <c r="F21" s="13"/>
      <c r="G21" s="13"/>
      <c r="H21" s="13"/>
      <c r="I21" s="13"/>
      <c r="J21" s="13"/>
      <c r="K21" s="13"/>
      <c r="L21" s="13"/>
      <c r="M21" s="13"/>
      <c r="N21" s="13"/>
    </row>
    <row r="22" spans="2:14" x14ac:dyDescent="0.25">
      <c r="B22" t="s">
        <v>5</v>
      </c>
      <c r="C22" s="13"/>
      <c r="D22" s="13"/>
      <c r="E22" s="13"/>
      <c r="F22" s="13"/>
      <c r="G22" s="13"/>
      <c r="H22" s="13"/>
      <c r="I22" s="13"/>
      <c r="J22" s="13"/>
      <c r="K22" s="13"/>
      <c r="L22" s="13"/>
      <c r="M22" s="13"/>
      <c r="N22" s="13"/>
    </row>
    <row r="23" spans="2:14" x14ac:dyDescent="0.25">
      <c r="B23" t="s">
        <v>6</v>
      </c>
      <c r="C23" s="13"/>
      <c r="D23" s="13"/>
      <c r="E23" s="13"/>
      <c r="F23" s="13"/>
      <c r="G23" s="13"/>
      <c r="H23" s="13"/>
      <c r="I23" s="13"/>
      <c r="J23" s="13"/>
      <c r="K23" s="13"/>
      <c r="L23" s="13"/>
      <c r="M23" s="13"/>
      <c r="N23" s="13"/>
    </row>
    <row r="24" spans="2:14" x14ac:dyDescent="0.25">
      <c r="B24" t="s">
        <v>7</v>
      </c>
      <c r="C24" s="13"/>
      <c r="D24" s="13"/>
      <c r="E24" s="13"/>
      <c r="F24" s="13"/>
      <c r="G24" s="13"/>
      <c r="H24" s="13"/>
      <c r="I24" s="13"/>
      <c r="J24" s="13"/>
      <c r="K24" s="13"/>
      <c r="L24" s="13"/>
      <c r="M24" s="13"/>
      <c r="N24" s="13"/>
    </row>
    <row r="26" spans="2:14" x14ac:dyDescent="0.25">
      <c r="B26" t="s">
        <v>8</v>
      </c>
      <c r="C26" t="e">
        <f>AVERAGE(C24:E24)</f>
        <v>#DIV/0!</v>
      </c>
    </row>
    <row r="28" spans="2:14" x14ac:dyDescent="0.25">
      <c r="B28" t="s">
        <v>33</v>
      </c>
    </row>
    <row r="29" spans="2:14" x14ac:dyDescent="0.25">
      <c r="C29" t="s">
        <v>34</v>
      </c>
      <c r="D29" t="s">
        <v>35</v>
      </c>
      <c r="F29" s="8"/>
      <c r="G29" s="8" t="s">
        <v>34</v>
      </c>
      <c r="H29" s="8" t="s">
        <v>35</v>
      </c>
    </row>
    <row r="30" spans="2:14" x14ac:dyDescent="0.25">
      <c r="B30">
        <v>400</v>
      </c>
      <c r="C30" t="e">
        <f>AVERAGE(C17:E17)-$C$26</f>
        <v>#DIV/0!</v>
      </c>
      <c r="D30" t="e">
        <f>_xlfn.STDEV.P(C17:E17)</f>
        <v>#DIV/0!</v>
      </c>
      <c r="F30" s="8">
        <f t="array" ref="F30:F36">IF($Y$46=1,IF(AND($B$40&gt;$F$40,$B$40&gt;$J$40),B30:B36,IF($F$40&gt;$J$40,B31:B36,IF($J$40&gt;$F$40,B30:B35,""))),IF($Y$46=2,B30:B36,IF($Y$46=3,B31:B36,IF($Y$46=4,B30:B35,""))))</f>
        <v>400</v>
      </c>
      <c r="G30" s="8" t="e">
        <f t="array" ref="G30:G36">IF($Y$46=1,IF(AND($B$40&gt;$F$40,$B$40&gt;$J$40),C30:C36,IF($F$40&gt;$J$40,C31:C36,IF($J$40&gt;$F$40,C30:C35,""))),IF($Y$46=2,C30:C36,IF($Y$46=3,C31:C36,IF($Y$46=4,C30:C35,""))))</f>
        <v>#DIV/0!</v>
      </c>
      <c r="H30" s="8" t="e">
        <f t="array" ref="H30:H36">IF($Y$46=1,IF(AND($B$40&gt;$F$40,$B$40&gt;$J$40),D30:D36,IF($F$40&gt;$J$40,D31:D36,IF($J$40&gt;$F$40,D30:D35,""))),IF($Y$46=2,D30:D36,IF($Y$46=3,D31:D36,IF($Y$46=4,D30:D35,""))))</f>
        <v>#DIV/0!</v>
      </c>
    </row>
    <row r="31" spans="2:14" x14ac:dyDescent="0.25">
      <c r="B31">
        <v>200</v>
      </c>
      <c r="C31" t="e">
        <f t="shared" ref="C31:C34" si="0">AVERAGE(C18:E18)-$C$26</f>
        <v>#DIV/0!</v>
      </c>
      <c r="D31" t="e">
        <f t="shared" ref="D31:D36" si="1">_xlfn.STDEV.P(C18:E18)</f>
        <v>#DIV/0!</v>
      </c>
      <c r="F31" s="8">
        <v>200</v>
      </c>
      <c r="G31" s="8" t="e">
        <v>#DIV/0!</v>
      </c>
      <c r="H31" s="8" t="e">
        <v>#DIV/0!</v>
      </c>
    </row>
    <row r="32" spans="2:14" x14ac:dyDescent="0.25">
      <c r="B32">
        <v>100</v>
      </c>
      <c r="C32" t="e">
        <f t="shared" si="0"/>
        <v>#DIV/0!</v>
      </c>
      <c r="D32" t="e">
        <f t="shared" si="1"/>
        <v>#DIV/0!</v>
      </c>
      <c r="F32" s="8">
        <v>100</v>
      </c>
      <c r="G32" s="8" t="e">
        <v>#DIV/0!</v>
      </c>
      <c r="H32" s="8" t="e">
        <v>#DIV/0!</v>
      </c>
    </row>
    <row r="33" spans="2:26" x14ac:dyDescent="0.25">
      <c r="B33">
        <v>50</v>
      </c>
      <c r="C33" t="e">
        <f t="shared" si="0"/>
        <v>#DIV/0!</v>
      </c>
      <c r="D33" t="e">
        <f t="shared" si="1"/>
        <v>#DIV/0!</v>
      </c>
      <c r="F33" s="8">
        <v>50</v>
      </c>
      <c r="G33" s="8" t="e">
        <v>#DIV/0!</v>
      </c>
      <c r="H33" s="8" t="e">
        <v>#DIV/0!</v>
      </c>
    </row>
    <row r="34" spans="2:26" x14ac:dyDescent="0.25">
      <c r="B34">
        <v>25</v>
      </c>
      <c r="C34" t="e">
        <f t="shared" si="0"/>
        <v>#DIV/0!</v>
      </c>
      <c r="D34" t="e">
        <f t="shared" si="1"/>
        <v>#DIV/0!</v>
      </c>
      <c r="F34" s="8">
        <v>25</v>
      </c>
      <c r="G34" s="8" t="e">
        <v>#DIV/0!</v>
      </c>
      <c r="H34" s="8" t="e">
        <v>#DIV/0!</v>
      </c>
    </row>
    <row r="35" spans="2:26" x14ac:dyDescent="0.25">
      <c r="B35">
        <v>12.5</v>
      </c>
      <c r="C35" t="e">
        <f>AVERAGE(C22:E22)-$C$26</f>
        <v>#DIV/0!</v>
      </c>
      <c r="D35" t="e">
        <f t="shared" si="1"/>
        <v>#DIV/0!</v>
      </c>
      <c r="F35" s="8">
        <v>12.5</v>
      </c>
      <c r="G35" s="8" t="e">
        <v>#DIV/0!</v>
      </c>
      <c r="H35" s="8" t="e">
        <v>#DIV/0!</v>
      </c>
    </row>
    <row r="36" spans="2:26" x14ac:dyDescent="0.25">
      <c r="B36">
        <v>6.25</v>
      </c>
      <c r="C36" t="e">
        <f>AVERAGE(C23:E23)-$C$26</f>
        <v>#DIV/0!</v>
      </c>
      <c r="D36" t="e">
        <f t="shared" si="1"/>
        <v>#DIV/0!</v>
      </c>
      <c r="F36" s="8" t="e">
        <v>#N/A</v>
      </c>
      <c r="G36" s="8" t="e">
        <v>#N/A</v>
      </c>
      <c r="H36" s="8" t="e">
        <v>#N/A</v>
      </c>
    </row>
    <row r="37" spans="2:26" hidden="1" x14ac:dyDescent="0.25"/>
    <row r="38" spans="2:26" hidden="1" x14ac:dyDescent="0.25">
      <c r="B38" s="8" t="e">
        <f t="array" ref="B38:D42">LINEST(LN(C30:C36),LN(B30:B36),TRUE,TRUE)</f>
        <v>#VALUE!</v>
      </c>
      <c r="C38" s="8" t="e">
        <v>#VALUE!</v>
      </c>
      <c r="D38" s="8" t="e">
        <v>#VALUE!</v>
      </c>
      <c r="E38" s="8"/>
      <c r="F38" s="8" t="e">
        <f t="array" ref="F38:H42">LINEST(LN(C31:C36),LN(B31:B36),TRUE,TRUE)</f>
        <v>#VALUE!</v>
      </c>
      <c r="G38" s="8" t="e">
        <v>#VALUE!</v>
      </c>
      <c r="H38" s="8" t="e">
        <v>#VALUE!</v>
      </c>
      <c r="I38" s="8"/>
      <c r="J38" s="8" t="e">
        <f t="array" ref="J38:L42">LINEST(LN(C30:C35),LN(B30:B35),TRUE,TRUE)</f>
        <v>#VALUE!</v>
      </c>
      <c r="K38" s="8" t="e">
        <v>#VALUE!</v>
      </c>
      <c r="L38" s="8" t="e">
        <v>#VALUE!</v>
      </c>
      <c r="M38" s="8"/>
      <c r="N38" s="8"/>
      <c r="O38" s="8"/>
      <c r="P38" s="8"/>
      <c r="Q38" s="8"/>
      <c r="R38" s="8"/>
      <c r="S38" s="8"/>
    </row>
    <row r="39" spans="2:26" hidden="1" x14ac:dyDescent="0.25">
      <c r="B39" s="8" t="e">
        <v>#VALUE!</v>
      </c>
      <c r="C39" s="8" t="e">
        <v>#VALUE!</v>
      </c>
      <c r="D39" s="8" t="e">
        <v>#VALUE!</v>
      </c>
      <c r="E39" s="8"/>
      <c r="F39" s="8" t="e">
        <v>#VALUE!</v>
      </c>
      <c r="G39" s="8" t="e">
        <v>#VALUE!</v>
      </c>
      <c r="H39" s="8" t="e">
        <v>#VALUE!</v>
      </c>
      <c r="I39" s="8"/>
      <c r="J39" s="8" t="e">
        <v>#VALUE!</v>
      </c>
      <c r="K39" s="8" t="e">
        <v>#VALUE!</v>
      </c>
      <c r="L39" s="8" t="e">
        <v>#VALUE!</v>
      </c>
      <c r="M39" s="8"/>
      <c r="N39" s="8"/>
      <c r="O39" s="8"/>
      <c r="P39" s="8"/>
      <c r="Q39" s="8"/>
      <c r="R39" s="8"/>
      <c r="S39" s="8"/>
    </row>
    <row r="40" spans="2:26" hidden="1" x14ac:dyDescent="0.25">
      <c r="B40" s="8" t="e">
        <v>#VALUE!</v>
      </c>
      <c r="C40" s="8" t="e">
        <v>#VALUE!</v>
      </c>
      <c r="D40" s="8" t="e">
        <v>#VALUE!</v>
      </c>
      <c r="E40" s="8"/>
      <c r="F40" s="8" t="e">
        <v>#VALUE!</v>
      </c>
      <c r="G40" s="8" t="e">
        <v>#VALUE!</v>
      </c>
      <c r="H40" s="8" t="e">
        <v>#VALUE!</v>
      </c>
      <c r="I40" s="8"/>
      <c r="J40" s="8" t="e">
        <v>#VALUE!</v>
      </c>
      <c r="K40" s="8" t="e">
        <v>#VALUE!</v>
      </c>
      <c r="L40" s="8" t="e">
        <v>#VALUE!</v>
      </c>
      <c r="M40" s="8"/>
      <c r="N40" s="8"/>
      <c r="O40" s="8"/>
      <c r="P40" s="8"/>
      <c r="Q40" s="8"/>
      <c r="R40" s="8"/>
      <c r="S40" s="8"/>
    </row>
    <row r="41" spans="2:26" hidden="1" x14ac:dyDescent="0.25">
      <c r="B41" s="8" t="e">
        <v>#VALUE!</v>
      </c>
      <c r="C41" s="8" t="e">
        <v>#VALUE!</v>
      </c>
      <c r="D41" s="8" t="e">
        <v>#VALUE!</v>
      </c>
      <c r="E41" s="8"/>
      <c r="F41" s="8" t="e">
        <v>#VALUE!</v>
      </c>
      <c r="G41" s="8" t="e">
        <v>#VALUE!</v>
      </c>
      <c r="H41" s="8" t="e">
        <v>#VALUE!</v>
      </c>
      <c r="I41" s="8"/>
      <c r="J41" s="8" t="e">
        <v>#VALUE!</v>
      </c>
      <c r="K41" s="8" t="e">
        <v>#VALUE!</v>
      </c>
      <c r="L41" s="8" t="e">
        <v>#VALUE!</v>
      </c>
      <c r="M41" s="8"/>
      <c r="N41" s="8"/>
      <c r="O41" s="8"/>
      <c r="P41" s="8"/>
      <c r="Q41" s="8"/>
      <c r="R41" s="8"/>
      <c r="S41" s="8"/>
    </row>
    <row r="42" spans="2:26" hidden="1" x14ac:dyDescent="0.25">
      <c r="B42" s="8" t="e">
        <v>#VALUE!</v>
      </c>
      <c r="C42" s="8" t="e">
        <v>#VALUE!</v>
      </c>
      <c r="D42" s="8" t="e">
        <v>#VALUE!</v>
      </c>
      <c r="E42" s="8"/>
      <c r="F42" s="8" t="e">
        <v>#VALUE!</v>
      </c>
      <c r="G42" s="8" t="e">
        <v>#VALUE!</v>
      </c>
      <c r="H42" s="8" t="e">
        <v>#VALUE!</v>
      </c>
      <c r="I42" s="8"/>
      <c r="J42" s="8" t="e">
        <v>#VALUE!</v>
      </c>
      <c r="K42" s="8" t="e">
        <v>#VALUE!</v>
      </c>
      <c r="L42" s="8" t="e">
        <v>#VALUE!</v>
      </c>
      <c r="M42" s="8"/>
      <c r="N42" s="8"/>
      <c r="O42" s="8"/>
      <c r="P42" s="8"/>
      <c r="Q42" s="8"/>
      <c r="R42" s="8"/>
      <c r="S42" s="8"/>
    </row>
    <row r="43" spans="2:26" s="8" customFormat="1" hidden="1" x14ac:dyDescent="0.25">
      <c r="B43" s="8" t="e">
        <f>EXP(C38)</f>
        <v>#VALUE!</v>
      </c>
      <c r="C43" s="8" t="e">
        <f>B38</f>
        <v>#VALUE!</v>
      </c>
      <c r="F43" s="8" t="e">
        <f>EXP(G38)</f>
        <v>#VALUE!</v>
      </c>
      <c r="G43" s="8" t="e">
        <f>F38</f>
        <v>#VALUE!</v>
      </c>
      <c r="J43" s="8" t="e">
        <f>EXP(K38)</f>
        <v>#VALUE!</v>
      </c>
      <c r="K43" s="8" t="e">
        <f>J38</f>
        <v>#VALUE!</v>
      </c>
    </row>
    <row r="44" spans="2:26"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P44" s="8"/>
      <c r="Q44" s="8"/>
      <c r="R44" s="8" t="e">
        <f>IF(AND(B40&gt;F40,B40&gt;J40),B40,IF(F40&gt;J40,F40,IF(J40&gt;F40,J40,"")))</f>
        <v>#VALUE!</v>
      </c>
      <c r="S44" s="8"/>
    </row>
    <row r="45" spans="2:26" hidden="1" x14ac:dyDescent="0.25">
      <c r="B45" s="8"/>
      <c r="C45" s="8"/>
      <c r="D45" s="8"/>
      <c r="E45" s="8"/>
      <c r="F45" s="8"/>
      <c r="G45" s="8"/>
      <c r="H45" s="8"/>
      <c r="I45" s="8"/>
      <c r="J45" s="8"/>
      <c r="K45" s="8"/>
      <c r="L45" s="8"/>
      <c r="M45" s="8"/>
      <c r="N45" s="8" t="e">
        <f>IF($Y$46=1,IF(AND($B$44&gt;$F$44,$B$44&gt;$J$44),B44,IF($F$44&gt;$J$44,F44,IF($J$44&gt;$F$44,J44,""))),IF($Y$46=2,B44,IF($Y$46=3,F44,IF($Y$46=4,J44,""))))</f>
        <v>#VALUE!</v>
      </c>
      <c r="O45" s="8"/>
      <c r="P45" s="8"/>
      <c r="R45" s="8"/>
      <c r="S45" s="8"/>
    </row>
    <row r="46" spans="2:26" hidden="1" x14ac:dyDescent="0.25">
      <c r="B46" s="8" t="s">
        <v>9</v>
      </c>
      <c r="C46" s="8">
        <f>F17</f>
        <v>0</v>
      </c>
      <c r="D46" s="8" t="e">
        <f t="shared" ref="D46:D112" si="2">C46-$C$26</f>
        <v>#DIV/0!</v>
      </c>
      <c r="E46" s="8" t="e">
        <f>IF(D46&gt;0,(D46/$B$43)^(1/$C$43),"")</f>
        <v>#DIV/0!</v>
      </c>
      <c r="F46" s="8" t="e">
        <f>AVERAGE(E46:E48)</f>
        <v>#DIV/0!</v>
      </c>
      <c r="G46" s="8" t="e">
        <f>_xlfn.STDEV.P(E46:E48)</f>
        <v>#DIV/0!</v>
      </c>
      <c r="H46" s="8" t="e">
        <f>IF(AND(F46&lt;$B$30, F46&gt;$B$36),$B$119,$B$120)</f>
        <v>#DIV/0!</v>
      </c>
      <c r="I46" s="8"/>
      <c r="J46" s="8" t="e">
        <f>IF(D46&gt;0,(D46/$F$43)^(1/$G$43),"")</f>
        <v>#DIV/0!</v>
      </c>
      <c r="K46" s="8" t="e">
        <f>AVERAGE(J46:J48)</f>
        <v>#DIV/0!</v>
      </c>
      <c r="L46" s="8" t="e">
        <f>_xlfn.STDEV.P(J46:J48)</f>
        <v>#DIV/0!</v>
      </c>
      <c r="M46" s="8" t="e">
        <f>IF(AND(K46&lt;$B$31, K46&gt;$B$36),$B$119,$B$120)</f>
        <v>#DIV/0!</v>
      </c>
      <c r="N46" s="8"/>
      <c r="O46" s="8" t="e">
        <f>IF(D46&gt;0,(D46/$J$43)^(1/$K$43),"")</f>
        <v>#DIV/0!</v>
      </c>
      <c r="P46" s="8" t="e">
        <f>AVERAGE(O46:O48)</f>
        <v>#DIV/0!</v>
      </c>
      <c r="Q46" s="8" t="e">
        <f>_xlfn.STDEV.P(O46:O48)</f>
        <v>#DIV/0!</v>
      </c>
      <c r="R46" s="8" t="e">
        <f>IF(AND(P46&lt;$B$30, P46&gt;$B$35),$B$119,$B$120)</f>
        <v>#DIV/0!</v>
      </c>
      <c r="S46" s="8"/>
      <c r="T46" s="8" t="e">
        <f>IF($Y$46=1,IF(AND($B$40&gt;$F$40,$B$40&gt;$J$40),F46,IF($F$40&gt;$J$40,K46,IF($J$40&gt;$F$40,P46,""))),IF($Y$46=2,F46,IF($Y$46=3,K46,IF($Y$46=4,P46,""))))</f>
        <v>#DIV/0!</v>
      </c>
      <c r="U46" s="8" t="e">
        <f>IF($Y$46=1,IF(AND($B$40&gt;$F$40,$B$40&gt;$J$40),G46,IF($F$40&gt;$J$40,L46,IF($J$40&gt;$F$40,Q46,""))),IF($Y$46=2,G46,IF($Y$46=3,L46,IF($Y$46=4,Q46,""))))</f>
        <v>#DIV/0!</v>
      </c>
      <c r="V46" s="8" t="e">
        <f>IF($Y$46=1,IF(AND($B$40&gt;$F$40,$B$40&gt;$J$40),H46,IF($F$40&gt;$J$40,M46,IF($J$40&gt;$F$40,R46,""))),IF($Y$46=2,H46,IF($Y$46=3,M46,IF($Y$46=4,R46,""))))</f>
        <v>#DIV/0!</v>
      </c>
      <c r="W46" s="8"/>
      <c r="Y46" s="17">
        <v>4</v>
      </c>
      <c r="Z46" s="12" t="e">
        <f>"Automatic R^2="&amp;IF(AND(B40&gt;F40,B40&gt;J40),TEXT(B40,"0.00000"),IF(F40&gt;J40,TEXT(F40,"0.00000"),IF(J40&gt;F40,TEXT(J40,"0.00000"),"")))</f>
        <v>#VALUE!</v>
      </c>
    </row>
    <row r="47" spans="2:26" s="8" customFormat="1" hidden="1" x14ac:dyDescent="0.25">
      <c r="B47" s="8" t="s">
        <v>9</v>
      </c>
      <c r="C47" s="8">
        <f>G17</f>
        <v>0</v>
      </c>
      <c r="D47" s="8" t="e">
        <f t="shared" si="2"/>
        <v>#DIV/0!</v>
      </c>
      <c r="E47" s="8" t="e">
        <f t="shared" ref="E47:E110" si="3">IF(D47&gt;0,(D47/$B$43)^(1/$C$43),"")</f>
        <v>#DIV/0!</v>
      </c>
      <c r="J47" s="8" t="e">
        <f t="shared" ref="J47:J110" si="4">IF(D47&gt;0,(D47/$F$43)^(1/$G$43),"")</f>
        <v>#DIV/0!</v>
      </c>
      <c r="O47" s="8" t="e">
        <f t="shared" ref="O47:O110" si="5">IF(D47&gt;0,(D47/$J$43)^(1/$K$43),"")</f>
        <v>#DIV/0!</v>
      </c>
      <c r="Y47" s="8" t="e">
        <f>IF(Y46=2,IF($B$40&gt;0.99,"Standard Curve Linear",IF($B$40&lt;$F$40,"Check Highest Dilution For Outlier",IF($B$40&lt;$J$40,"Check Lowest Dilution For Outlier",IF(AND($F$40&gt;$B$40,$J$40&gt;$B$40),"Check Dilution Series","Standard Curve Not Linear")))),IF(Y46=1,IF(R44&gt;0.99,"Automatic Standard Curve Linear","Automatic Standard Curve Not Linear"),IF(Y46=3,IF(F40&gt;0.99,"Abbreviated Standard Curve Linear","Abbreviated Standard Curve Not Linear"),IF(Y46=4,IF(J40&gt;0.99,"Abbreviated Standard Curve Linear","Abbreviated Standard Curve Not Linear"),""))))</f>
        <v>#VALUE!</v>
      </c>
      <c r="Z47" s="8" t="e">
        <f>"Full Standard Curve R^2="&amp;TEXT(B40,"0.00000")</f>
        <v>#VALUE!</v>
      </c>
    </row>
    <row r="48" spans="2:26" s="8" customFormat="1" hidden="1" x14ac:dyDescent="0.25">
      <c r="B48" s="8" t="s">
        <v>9</v>
      </c>
      <c r="C48" s="8">
        <f>H17</f>
        <v>0</v>
      </c>
      <c r="D48" s="8" t="e">
        <f t="shared" si="2"/>
        <v>#DIV/0!</v>
      </c>
      <c r="E48" s="8" t="e">
        <f t="shared" si="3"/>
        <v>#DIV/0!</v>
      </c>
      <c r="J48" s="8" t="e">
        <f t="shared" si="4"/>
        <v>#DIV/0!</v>
      </c>
      <c r="O48" s="8" t="e">
        <f t="shared" si="5"/>
        <v>#DIV/0!</v>
      </c>
      <c r="Z48" s="8" t="e">
        <f>"Remove Top Point R^2="&amp;TEXT(F40,"0.00000")</f>
        <v>#VALUE!</v>
      </c>
    </row>
    <row r="49" spans="2:26" hidden="1" x14ac:dyDescent="0.25">
      <c r="B49" s="8" t="s">
        <v>10</v>
      </c>
      <c r="C49" s="8">
        <f>F18</f>
        <v>0</v>
      </c>
      <c r="D49" s="8" t="e">
        <f t="shared" si="2"/>
        <v>#DIV/0!</v>
      </c>
      <c r="E49" s="8" t="e">
        <f t="shared" si="3"/>
        <v>#DIV/0!</v>
      </c>
      <c r="F49" s="8" t="e">
        <f>AVERAGE(E49:E51)</f>
        <v>#DIV/0!</v>
      </c>
      <c r="G49" s="8" t="e">
        <f>_xlfn.STDEV.P(E49:E51)</f>
        <v>#DIV/0!</v>
      </c>
      <c r="H49" s="8" t="e">
        <f>IF(AND(F49&lt;$B$30, F49&gt;$B$36),$B$119,$B$120)</f>
        <v>#DIV/0!</v>
      </c>
      <c r="I49" s="8"/>
      <c r="J49" s="8" t="e">
        <f t="shared" si="4"/>
        <v>#DIV/0!</v>
      </c>
      <c r="K49" s="8" t="e">
        <f>AVERAGE(J49:J51)</f>
        <v>#DIV/0!</v>
      </c>
      <c r="L49" s="8" t="e">
        <f>_xlfn.STDEV.P(J49:J51)</f>
        <v>#DIV/0!</v>
      </c>
      <c r="M49" s="8" t="e">
        <f>IF(AND(K49&lt;$B$31, K49&gt;$B$36),$B$119,$B$120)</f>
        <v>#DIV/0!</v>
      </c>
      <c r="N49" s="8"/>
      <c r="O49" s="8" t="e">
        <f t="shared" si="5"/>
        <v>#DIV/0!</v>
      </c>
      <c r="P49" s="8" t="e">
        <f>AVERAGE(O49:O51)</f>
        <v>#DIV/0!</v>
      </c>
      <c r="Q49" s="8" t="e">
        <f>_xlfn.STDEV.P(O49:O51)</f>
        <v>#DIV/0!</v>
      </c>
      <c r="R49" s="8" t="e">
        <f>IF(AND(P49&lt;$B$30, P49&gt;$B$35),$B$119,$B$120)</f>
        <v>#DIV/0!</v>
      </c>
      <c r="S49" s="8"/>
      <c r="T49" s="8" t="e">
        <f>IF($Y$46=1,IF(AND($B$40&gt;$F$40,$B$40&gt;$J$40),F49,IF($F$40&gt;$J$40,K49,IF($J$40&gt;$F$40,P49,""))),IF($Y$46=2,F49,IF($Y$46=3,K49,IF($Y$46=4,P49,""))))</f>
        <v>#DIV/0!</v>
      </c>
      <c r="U49" s="8" t="e">
        <f>IF($Y$46=1,IF(AND($B$40&gt;$F$40,$B$40&gt;$J$40),G49,IF($F$40&gt;$J$40,L49,IF($J$40&gt;$F$40,Q49,""))),IF($Y$46=2,G49,IF($Y$46=3,L49,IF($Y$46=4,Q49,""))))</f>
        <v>#DIV/0!</v>
      </c>
      <c r="V49" s="8" t="e">
        <f>IF($Y$46=1,IF(AND($B$40&gt;$F$40,$B$40&gt;$J$40),H49,IF($F$40&gt;$J$40,M49,IF($J$40&gt;$F$40,R49,""))),IF($Y$46=2,H49,IF($Y$46=3,M49,IF($Y$46=4,R49,""))))</f>
        <v>#DIV/0!</v>
      </c>
      <c r="W49" s="8"/>
      <c r="Y49" s="8"/>
      <c r="Z49" s="8" t="e">
        <f>"Remove Bottom Point R^2="&amp;TEXT(J40,"0.00000")</f>
        <v>#VALUE!</v>
      </c>
    </row>
    <row r="50" spans="2:26" s="8" customFormat="1" hidden="1" x14ac:dyDescent="0.25">
      <c r="B50" s="8" t="s">
        <v>10</v>
      </c>
      <c r="C50" s="8">
        <f>G18</f>
        <v>0</v>
      </c>
      <c r="D50" s="8" t="e">
        <f t="shared" si="2"/>
        <v>#DIV/0!</v>
      </c>
      <c r="E50" s="8" t="e">
        <f t="shared" si="3"/>
        <v>#DIV/0!</v>
      </c>
      <c r="J50" s="8" t="e">
        <f t="shared" si="4"/>
        <v>#DIV/0!</v>
      </c>
      <c r="O50" s="8" t="e">
        <f t="shared" si="5"/>
        <v>#DIV/0!</v>
      </c>
    </row>
    <row r="51" spans="2:26" s="8" customFormat="1" hidden="1" x14ac:dyDescent="0.25">
      <c r="B51" s="8" t="s">
        <v>10</v>
      </c>
      <c r="C51" s="8">
        <f>H18</f>
        <v>0</v>
      </c>
      <c r="D51" s="8" t="e">
        <f t="shared" si="2"/>
        <v>#DIV/0!</v>
      </c>
      <c r="E51" s="8" t="e">
        <f t="shared" si="3"/>
        <v>#DIV/0!</v>
      </c>
      <c r="J51" s="8" t="e">
        <f t="shared" si="4"/>
        <v>#DIV/0!</v>
      </c>
      <c r="O51" s="8" t="e">
        <f t="shared" si="5"/>
        <v>#DIV/0!</v>
      </c>
    </row>
    <row r="52" spans="2:26" hidden="1" x14ac:dyDescent="0.25">
      <c r="B52" s="8" t="s">
        <v>11</v>
      </c>
      <c r="C52" s="8">
        <f>F19</f>
        <v>0</v>
      </c>
      <c r="D52" s="8" t="e">
        <f t="shared" si="2"/>
        <v>#DIV/0!</v>
      </c>
      <c r="E52" s="8" t="e">
        <f t="shared" si="3"/>
        <v>#DIV/0!</v>
      </c>
      <c r="F52" s="8" t="e">
        <f>AVERAGE(E52:E54)</f>
        <v>#DIV/0!</v>
      </c>
      <c r="G52" s="8" t="e">
        <f>_xlfn.STDEV.P(E52:E54)</f>
        <v>#DIV/0!</v>
      </c>
      <c r="H52" s="8" t="e">
        <f>IF(AND(F52&lt;$B$30, F52&gt;$B$36),$B$119,$B$120)</f>
        <v>#DIV/0!</v>
      </c>
      <c r="I52" s="8"/>
      <c r="J52" s="8" t="e">
        <f t="shared" si="4"/>
        <v>#DIV/0!</v>
      </c>
      <c r="K52" s="8" t="e">
        <f>AVERAGE(J52:J54)</f>
        <v>#DIV/0!</v>
      </c>
      <c r="L52" s="8" t="e">
        <f>_xlfn.STDEV.P(J52:J54)</f>
        <v>#DIV/0!</v>
      </c>
      <c r="M52" s="8" t="e">
        <f>IF(AND(K52&lt;$B$31, K52&gt;$B$36),$B$119,$B$120)</f>
        <v>#DIV/0!</v>
      </c>
      <c r="N52" s="8"/>
      <c r="O52" s="8" t="e">
        <f t="shared" si="5"/>
        <v>#DIV/0!</v>
      </c>
      <c r="P52" s="8" t="e">
        <f>AVERAGE(O52:O54)</f>
        <v>#DIV/0!</v>
      </c>
      <c r="Q52" s="8" t="e">
        <f>_xlfn.STDEV.P(O52:O54)</f>
        <v>#DIV/0!</v>
      </c>
      <c r="R52" s="8" t="e">
        <f>IF(AND(P52&lt;$B$30, P52&gt;$B$35),$B$119,$B$120)</f>
        <v>#DIV/0!</v>
      </c>
      <c r="S52" s="8"/>
      <c r="T52" s="8" t="e">
        <f>IF($Y$46=1,IF(AND($B$40&gt;$F$40,$B$40&gt;$J$40),F52,IF($F$40&gt;$J$40,K52,IF($J$40&gt;$F$40,P52,""))),IF($Y$46=2,F52,IF($Y$46=3,K52,IF($Y$46=4,P52,""))))</f>
        <v>#DIV/0!</v>
      </c>
      <c r="U52" s="8" t="e">
        <f>IF($Y$46=1,IF(AND($B$40&gt;$F$40,$B$40&gt;$J$40),G52,IF($F$40&gt;$J$40,L52,IF($J$40&gt;$F$40,Q52,""))),IF($Y$46=2,G52,IF($Y$46=3,L52,IF($Y$46=4,Q52,""))))</f>
        <v>#DIV/0!</v>
      </c>
      <c r="V52" s="8" t="e">
        <f>IF($Y$46=1,IF(AND($B$40&gt;$F$40,$B$40&gt;$J$40),H52,IF($F$40&gt;$J$40,M52,IF($J$40&gt;$F$40,R52,""))),IF($Y$46=2,H52,IF($Y$46=3,M52,IF($Y$46=4,R52,""))))</f>
        <v>#DIV/0!</v>
      </c>
      <c r="W52" s="8"/>
    </row>
    <row r="53" spans="2:26" s="8" customFormat="1" hidden="1" x14ac:dyDescent="0.25">
      <c r="B53" s="8" t="s">
        <v>11</v>
      </c>
      <c r="C53" s="8">
        <f>G19</f>
        <v>0</v>
      </c>
      <c r="D53" s="8" t="e">
        <f t="shared" si="2"/>
        <v>#DIV/0!</v>
      </c>
      <c r="E53" s="8" t="e">
        <f t="shared" si="3"/>
        <v>#DIV/0!</v>
      </c>
      <c r="J53" s="8" t="e">
        <f t="shared" si="4"/>
        <v>#DIV/0!</v>
      </c>
      <c r="O53" s="8" t="e">
        <f t="shared" si="5"/>
        <v>#DIV/0!</v>
      </c>
    </row>
    <row r="54" spans="2:26" s="8" customFormat="1" hidden="1" x14ac:dyDescent="0.25">
      <c r="B54" s="8" t="s">
        <v>11</v>
      </c>
      <c r="C54" s="8">
        <f>H19</f>
        <v>0</v>
      </c>
      <c r="D54" s="8" t="e">
        <f t="shared" si="2"/>
        <v>#DIV/0!</v>
      </c>
      <c r="E54" s="8" t="e">
        <f t="shared" si="3"/>
        <v>#DIV/0!</v>
      </c>
      <c r="J54" s="8" t="e">
        <f t="shared" si="4"/>
        <v>#DIV/0!</v>
      </c>
      <c r="O54" s="8" t="e">
        <f t="shared" si="5"/>
        <v>#DIV/0!</v>
      </c>
    </row>
    <row r="55" spans="2:26" hidden="1" x14ac:dyDescent="0.25">
      <c r="B55" s="8" t="s">
        <v>12</v>
      </c>
      <c r="C55" s="8">
        <f>F20</f>
        <v>0</v>
      </c>
      <c r="D55" s="8" t="e">
        <f t="shared" si="2"/>
        <v>#DIV/0!</v>
      </c>
      <c r="E55" s="8" t="e">
        <f t="shared" si="3"/>
        <v>#DIV/0!</v>
      </c>
      <c r="F55" s="8" t="e">
        <f>AVERAGE(E55:E57)</f>
        <v>#DIV/0!</v>
      </c>
      <c r="G55" s="8" t="e">
        <f>_xlfn.STDEV.P(E55:E57)</f>
        <v>#DIV/0!</v>
      </c>
      <c r="H55" s="8" t="e">
        <f>IF(AND(F55&lt;$B$30, F55&gt;$B$36),$B$119,$B$120)</f>
        <v>#DIV/0!</v>
      </c>
      <c r="I55" s="8"/>
      <c r="J55" s="8" t="e">
        <f t="shared" si="4"/>
        <v>#DIV/0!</v>
      </c>
      <c r="K55" s="8" t="e">
        <f>AVERAGE(J55:J57)</f>
        <v>#DIV/0!</v>
      </c>
      <c r="L55" s="8" t="e">
        <f>_xlfn.STDEV.P(J55:J57)</f>
        <v>#DIV/0!</v>
      </c>
      <c r="M55" s="8" t="e">
        <f>IF(AND(K55&lt;$B$31, K55&gt;$B$36),$B$119,$B$120)</f>
        <v>#DIV/0!</v>
      </c>
      <c r="N55" s="8"/>
      <c r="O55" s="8" t="e">
        <f t="shared" si="5"/>
        <v>#DIV/0!</v>
      </c>
      <c r="P55" s="8" t="e">
        <f>AVERAGE(O55:O57)</f>
        <v>#DIV/0!</v>
      </c>
      <c r="Q55" s="8" t="e">
        <f>_xlfn.STDEV.P(O55:O57)</f>
        <v>#DIV/0!</v>
      </c>
      <c r="R55" s="8" t="e">
        <f>IF(AND(P55&lt;$B$30, P55&gt;$B$35),$B$119,$B$120)</f>
        <v>#DIV/0!</v>
      </c>
      <c r="S55" s="8"/>
      <c r="T55" s="8" t="e">
        <f>IF($Y$46=1,IF(AND($B$40&gt;$F$40,$B$40&gt;$J$40),F55,IF($F$40&gt;$J$40,K55,IF($J$40&gt;$F$40,P55,""))),IF($Y$46=2,F55,IF($Y$46=3,K55,IF($Y$46=4,P55,""))))</f>
        <v>#DIV/0!</v>
      </c>
      <c r="U55" s="8" t="e">
        <f>IF($Y$46=1,IF(AND($B$40&gt;$F$40,$B$40&gt;$J$40),G55,IF($F$40&gt;$J$40,L55,IF($J$40&gt;$F$40,Q55,""))),IF($Y$46=2,G55,IF($Y$46=3,L55,IF($Y$46=4,Q55,""))))</f>
        <v>#DIV/0!</v>
      </c>
      <c r="V55" s="8" t="e">
        <f>IF($Y$46=1,IF(AND($B$40&gt;$F$40,$B$40&gt;$J$40),H55,IF($F$40&gt;$J$40,M55,IF($J$40&gt;$F$40,R55,""))),IF($Y$46=2,H55,IF($Y$46=3,M55,IF($Y$46=4,R55,""))))</f>
        <v>#DIV/0!</v>
      </c>
      <c r="W55" s="8"/>
    </row>
    <row r="56" spans="2:26" s="8" customFormat="1" hidden="1" x14ac:dyDescent="0.25">
      <c r="B56" s="8" t="s">
        <v>12</v>
      </c>
      <c r="C56" s="8">
        <f>G20</f>
        <v>0</v>
      </c>
      <c r="D56" s="8" t="e">
        <f t="shared" si="2"/>
        <v>#DIV/0!</v>
      </c>
      <c r="E56" s="8" t="e">
        <f t="shared" si="3"/>
        <v>#DIV/0!</v>
      </c>
      <c r="J56" s="8" t="e">
        <f t="shared" si="4"/>
        <v>#DIV/0!</v>
      </c>
      <c r="O56" s="8" t="e">
        <f t="shared" si="5"/>
        <v>#DIV/0!</v>
      </c>
    </row>
    <row r="57" spans="2:26" s="8" customFormat="1" hidden="1" x14ac:dyDescent="0.25">
      <c r="B57" s="8" t="s">
        <v>12</v>
      </c>
      <c r="C57" s="8">
        <f>H20</f>
        <v>0</v>
      </c>
      <c r="D57" s="8" t="e">
        <f t="shared" si="2"/>
        <v>#DIV/0!</v>
      </c>
      <c r="E57" s="8" t="e">
        <f t="shared" si="3"/>
        <v>#DIV/0!</v>
      </c>
      <c r="J57" s="8" t="e">
        <f t="shared" si="4"/>
        <v>#DIV/0!</v>
      </c>
      <c r="O57" s="8" t="e">
        <f t="shared" si="5"/>
        <v>#DIV/0!</v>
      </c>
    </row>
    <row r="58" spans="2:26" hidden="1" x14ac:dyDescent="0.25">
      <c r="B58" s="8" t="s">
        <v>13</v>
      </c>
      <c r="C58">
        <f>F21</f>
        <v>0</v>
      </c>
      <c r="D58" s="8" t="e">
        <f t="shared" si="2"/>
        <v>#DIV/0!</v>
      </c>
      <c r="E58" s="8" t="e">
        <f t="shared" si="3"/>
        <v>#DIV/0!</v>
      </c>
      <c r="F58" s="8" t="e">
        <f>AVERAGE(E58:E60)</f>
        <v>#DIV/0!</v>
      </c>
      <c r="G58" s="8" t="e">
        <f>_xlfn.STDEV.P(E58:E60)</f>
        <v>#DIV/0!</v>
      </c>
      <c r="H58" s="8" t="e">
        <f>IF(AND(F58&lt;$B$30, F58&gt;$B$36),$B$119,$B$120)</f>
        <v>#DIV/0!</v>
      </c>
      <c r="I58" s="8"/>
      <c r="J58" s="8" t="e">
        <f t="shared" si="4"/>
        <v>#DIV/0!</v>
      </c>
      <c r="K58" s="8" t="e">
        <f>AVERAGE(J58:J60)</f>
        <v>#DIV/0!</v>
      </c>
      <c r="L58" s="8" t="e">
        <f>_xlfn.STDEV.P(J58:J60)</f>
        <v>#DIV/0!</v>
      </c>
      <c r="M58" s="8" t="e">
        <f>IF(AND(K58&lt;$B$31, K58&gt;$B$36),$B$119,$B$120)</f>
        <v>#DIV/0!</v>
      </c>
      <c r="N58" s="8"/>
      <c r="O58" s="8" t="e">
        <f t="shared" si="5"/>
        <v>#DIV/0!</v>
      </c>
      <c r="P58" s="8" t="e">
        <f>AVERAGE(O58:O60)</f>
        <v>#DIV/0!</v>
      </c>
      <c r="Q58" s="8" t="e">
        <f>_xlfn.STDEV.P(O58:O60)</f>
        <v>#DIV/0!</v>
      </c>
      <c r="R58" s="8" t="e">
        <f>IF(AND(P58&lt;$B$30, P58&gt;$B$35),$B$119,$B$120)</f>
        <v>#DIV/0!</v>
      </c>
      <c r="S58" s="8"/>
      <c r="T58" s="8" t="e">
        <f>IF($Y$46=1,IF(AND($B$40&gt;$F$40,$B$40&gt;$J$40),F58,IF($F$40&gt;$J$40,K58,IF($J$40&gt;$F$40,P58,""))),IF($Y$46=2,F58,IF($Y$46=3,K58,IF($Y$46=4,P58,""))))</f>
        <v>#DIV/0!</v>
      </c>
      <c r="U58" s="8" t="e">
        <f>IF($Y$46=1,IF(AND($B$40&gt;$F$40,$B$40&gt;$J$40),G58,IF($F$40&gt;$J$40,L58,IF($J$40&gt;$F$40,Q58,""))),IF($Y$46=2,G58,IF($Y$46=3,L58,IF($Y$46=4,Q58,""))))</f>
        <v>#DIV/0!</v>
      </c>
      <c r="V58" s="8" t="e">
        <f>IF($Y$46=1,IF(AND($B$40&gt;$F$40,$B$40&gt;$J$40),H58,IF($F$40&gt;$J$40,M58,IF($J$40&gt;$F$40,R58,""))),IF($Y$46=2,H58,IF($Y$46=3,M58,IF($Y$46=4,R58,""))))</f>
        <v>#DIV/0!</v>
      </c>
      <c r="W58" s="8"/>
      <c r="Y58" s="8"/>
      <c r="Z58" s="8"/>
    </row>
    <row r="59" spans="2:26" s="8" customFormat="1" hidden="1" x14ac:dyDescent="0.25">
      <c r="B59" s="8" t="s">
        <v>13</v>
      </c>
      <c r="C59" s="8">
        <f>G21</f>
        <v>0</v>
      </c>
      <c r="D59" s="8" t="e">
        <f t="shared" si="2"/>
        <v>#DIV/0!</v>
      </c>
      <c r="E59" s="8" t="e">
        <f t="shared" si="3"/>
        <v>#DIV/0!</v>
      </c>
      <c r="J59" s="8" t="e">
        <f t="shared" si="4"/>
        <v>#DIV/0!</v>
      </c>
      <c r="O59" s="8" t="e">
        <f t="shared" si="5"/>
        <v>#DIV/0!</v>
      </c>
    </row>
    <row r="60" spans="2:26" s="8" customFormat="1" hidden="1" x14ac:dyDescent="0.25">
      <c r="B60" s="8" t="s">
        <v>13</v>
      </c>
      <c r="C60" s="8">
        <f>H21</f>
        <v>0</v>
      </c>
      <c r="D60" s="8" t="e">
        <f t="shared" si="2"/>
        <v>#DIV/0!</v>
      </c>
      <c r="E60" s="8" t="e">
        <f t="shared" si="3"/>
        <v>#DIV/0!</v>
      </c>
      <c r="J60" s="8" t="e">
        <f t="shared" si="4"/>
        <v>#DIV/0!</v>
      </c>
      <c r="O60" s="8" t="e">
        <f t="shared" si="5"/>
        <v>#DIV/0!</v>
      </c>
    </row>
    <row r="61" spans="2:26" hidden="1" x14ac:dyDescent="0.25">
      <c r="B61" s="8" t="s">
        <v>14</v>
      </c>
      <c r="C61" s="8">
        <f>F22</f>
        <v>0</v>
      </c>
      <c r="D61" s="8" t="e">
        <f t="shared" si="2"/>
        <v>#DIV/0!</v>
      </c>
      <c r="E61" s="8" t="e">
        <f t="shared" si="3"/>
        <v>#DIV/0!</v>
      </c>
      <c r="F61" s="8" t="e">
        <f>AVERAGE(E61:E63)</f>
        <v>#DIV/0!</v>
      </c>
      <c r="G61" s="8" t="e">
        <f>_xlfn.STDEV.P(E61:E63)</f>
        <v>#DIV/0!</v>
      </c>
      <c r="H61" s="8" t="e">
        <f>IF(AND(F61&lt;$B$30, F61&gt;$B$36),$B$119,$B$120)</f>
        <v>#DIV/0!</v>
      </c>
      <c r="I61" s="8"/>
      <c r="J61" s="8" t="e">
        <f t="shared" si="4"/>
        <v>#DIV/0!</v>
      </c>
      <c r="K61" s="8" t="e">
        <f>AVERAGE(J61:J63)</f>
        <v>#DIV/0!</v>
      </c>
      <c r="L61" s="8" t="e">
        <f>_xlfn.STDEV.P(J61:J63)</f>
        <v>#DIV/0!</v>
      </c>
      <c r="M61" s="8" t="e">
        <f>IF(AND(K61&lt;$B$31, K61&gt;$B$36),$B$119,$B$120)</f>
        <v>#DIV/0!</v>
      </c>
      <c r="N61" s="8"/>
      <c r="O61" s="8" t="e">
        <f t="shared" si="5"/>
        <v>#DIV/0!</v>
      </c>
      <c r="P61" s="8" t="e">
        <f>AVERAGE(O61:O63)</f>
        <v>#DIV/0!</v>
      </c>
      <c r="Q61" s="8" t="e">
        <f>_xlfn.STDEV.P(O61:O63)</f>
        <v>#DIV/0!</v>
      </c>
      <c r="R61" s="8" t="e">
        <f>IF(AND(P61&lt;$B$30, P61&gt;$B$35),$B$119,$B$120)</f>
        <v>#DIV/0!</v>
      </c>
      <c r="S61" s="8"/>
      <c r="T61" s="8" t="e">
        <f>IF($Y$46=1,IF(AND($B$40&gt;$F$40,$B$40&gt;$J$40),F61,IF($F$40&gt;$J$40,K61,IF($J$40&gt;$F$40,P61,""))),IF($Y$46=2,F61,IF($Y$46=3,K61,IF($Y$46=4,P61,""))))</f>
        <v>#DIV/0!</v>
      </c>
      <c r="U61" s="8" t="e">
        <f>IF($Y$46=1,IF(AND($B$40&gt;$F$40,$B$40&gt;$J$40),G61,IF($F$40&gt;$J$40,L61,IF($J$40&gt;$F$40,Q61,""))),IF($Y$46=2,G61,IF($Y$46=3,L61,IF($Y$46=4,Q61,""))))</f>
        <v>#DIV/0!</v>
      </c>
      <c r="V61" s="8" t="e">
        <f>IF($Y$46=1,IF(AND($B$40&gt;$F$40,$B$40&gt;$J$40),H61,IF($F$40&gt;$J$40,M61,IF($J$40&gt;$F$40,R61,""))),IF($Y$46=2,H61,IF($Y$46=3,M61,IF($Y$46=4,R61,""))))</f>
        <v>#DIV/0!</v>
      </c>
      <c r="W61" s="8"/>
      <c r="Y61" s="8"/>
      <c r="Z61" s="8"/>
    </row>
    <row r="62" spans="2:26" s="8" customFormat="1" hidden="1" x14ac:dyDescent="0.25">
      <c r="B62" s="8" t="s">
        <v>14</v>
      </c>
      <c r="C62" s="8">
        <f>G22</f>
        <v>0</v>
      </c>
      <c r="D62" s="8" t="e">
        <f t="shared" si="2"/>
        <v>#DIV/0!</v>
      </c>
      <c r="E62" s="8" t="e">
        <f t="shared" si="3"/>
        <v>#DIV/0!</v>
      </c>
      <c r="J62" s="8" t="e">
        <f t="shared" si="4"/>
        <v>#DIV/0!</v>
      </c>
      <c r="O62" s="8" t="e">
        <f t="shared" si="5"/>
        <v>#DIV/0!</v>
      </c>
    </row>
    <row r="63" spans="2:26" s="8" customFormat="1" hidden="1" x14ac:dyDescent="0.25">
      <c r="B63" s="8" t="s">
        <v>14</v>
      </c>
      <c r="C63" s="8">
        <f>H22</f>
        <v>0</v>
      </c>
      <c r="D63" s="8" t="e">
        <f t="shared" si="2"/>
        <v>#DIV/0!</v>
      </c>
      <c r="E63" s="8" t="e">
        <f t="shared" si="3"/>
        <v>#DIV/0!</v>
      </c>
      <c r="J63" s="8" t="e">
        <f t="shared" si="4"/>
        <v>#DIV/0!</v>
      </c>
      <c r="O63" s="8" t="e">
        <f t="shared" si="5"/>
        <v>#DIV/0!</v>
      </c>
    </row>
    <row r="64" spans="2:26" hidden="1" x14ac:dyDescent="0.25">
      <c r="B64" s="8" t="s">
        <v>15</v>
      </c>
      <c r="C64" s="8">
        <f>F23</f>
        <v>0</v>
      </c>
      <c r="D64" s="8" t="e">
        <f t="shared" si="2"/>
        <v>#DIV/0!</v>
      </c>
      <c r="E64" s="8" t="e">
        <f t="shared" si="3"/>
        <v>#DIV/0!</v>
      </c>
      <c r="F64" s="8" t="e">
        <f>AVERAGE(E64:E66)</f>
        <v>#DIV/0!</v>
      </c>
      <c r="G64" s="8" t="e">
        <f>_xlfn.STDEV.P(E64:E66)</f>
        <v>#DIV/0!</v>
      </c>
      <c r="H64" s="8" t="e">
        <f>IF(AND(F64&lt;$B$30, F64&gt;$B$36),$B$119,$B$120)</f>
        <v>#DIV/0!</v>
      </c>
      <c r="I64" s="8"/>
      <c r="J64" s="8" t="e">
        <f t="shared" si="4"/>
        <v>#DIV/0!</v>
      </c>
      <c r="K64" s="8" t="e">
        <f>AVERAGE(J64:J66)</f>
        <v>#DIV/0!</v>
      </c>
      <c r="L64" s="8" t="e">
        <f>_xlfn.STDEV.P(J64:J66)</f>
        <v>#DIV/0!</v>
      </c>
      <c r="M64" s="8" t="e">
        <f>IF(AND(K64&lt;$B$31, K64&gt;$B$36),$B$119,$B$120)</f>
        <v>#DIV/0!</v>
      </c>
      <c r="N64" s="8"/>
      <c r="O64" s="8" t="e">
        <f t="shared" si="5"/>
        <v>#DIV/0!</v>
      </c>
      <c r="P64" s="8" t="e">
        <f>AVERAGE(O64:O66)</f>
        <v>#DIV/0!</v>
      </c>
      <c r="Q64" s="8" t="e">
        <f>_xlfn.STDEV.P(O64:O66)</f>
        <v>#DIV/0!</v>
      </c>
      <c r="R64" s="8" t="e">
        <f>IF(AND(P64&lt;$B$30, P64&gt;$B$35),$B$119,$B$120)</f>
        <v>#DIV/0!</v>
      </c>
      <c r="S64" s="8"/>
      <c r="T64" s="8" t="e">
        <f>IF($Y$46=1,IF(AND($B$40&gt;$F$40,$B$40&gt;$J$40),F64,IF($F$40&gt;$J$40,K64,IF($J$40&gt;$F$40,P64,""))),IF($Y$46=2,F64,IF($Y$46=3,K64,IF($Y$46=4,P64,""))))</f>
        <v>#DIV/0!</v>
      </c>
      <c r="U64" s="8" t="e">
        <f>IF($Y$46=1,IF(AND($B$40&gt;$F$40,$B$40&gt;$J$40),G64,IF($F$40&gt;$J$40,L64,IF($J$40&gt;$F$40,Q64,""))),IF($Y$46=2,G64,IF($Y$46=3,L64,IF($Y$46=4,Q64,""))))</f>
        <v>#DIV/0!</v>
      </c>
      <c r="V64" s="8" t="e">
        <f>IF($Y$46=1,IF(AND($B$40&gt;$F$40,$B$40&gt;$J$40),H64,IF($F$40&gt;$J$40,M64,IF($J$40&gt;$F$40,R64,""))),IF($Y$46=2,H64,IF($Y$46=3,M64,IF($Y$46=4,R64,""))))</f>
        <v>#DIV/0!</v>
      </c>
      <c r="W64" s="8"/>
      <c r="X64" s="8"/>
      <c r="Y64" s="8"/>
      <c r="Z64" s="8"/>
    </row>
    <row r="65" spans="2:26" s="8" customFormat="1" hidden="1" x14ac:dyDescent="0.25">
      <c r="B65" s="8" t="s">
        <v>15</v>
      </c>
      <c r="C65" s="8">
        <f>G23</f>
        <v>0</v>
      </c>
      <c r="D65" s="8" t="e">
        <f t="shared" si="2"/>
        <v>#DIV/0!</v>
      </c>
      <c r="E65" s="8" t="e">
        <f t="shared" si="3"/>
        <v>#DIV/0!</v>
      </c>
      <c r="J65" s="8" t="e">
        <f t="shared" si="4"/>
        <v>#DIV/0!</v>
      </c>
      <c r="O65" s="8" t="e">
        <f t="shared" si="5"/>
        <v>#DIV/0!</v>
      </c>
    </row>
    <row r="66" spans="2:26" s="8" customFormat="1" hidden="1" x14ac:dyDescent="0.25">
      <c r="B66" s="8" t="s">
        <v>15</v>
      </c>
      <c r="C66" s="8">
        <f>H23</f>
        <v>0</v>
      </c>
      <c r="D66" s="8" t="e">
        <f t="shared" si="2"/>
        <v>#DIV/0!</v>
      </c>
      <c r="E66" s="8" t="e">
        <f t="shared" si="3"/>
        <v>#DIV/0!</v>
      </c>
      <c r="J66" s="8" t="e">
        <f t="shared" si="4"/>
        <v>#DIV/0!</v>
      </c>
      <c r="O66" s="8" t="e">
        <f t="shared" si="5"/>
        <v>#DIV/0!</v>
      </c>
    </row>
    <row r="67" spans="2:26" hidden="1" x14ac:dyDescent="0.25">
      <c r="B67" s="8" t="s">
        <v>16</v>
      </c>
      <c r="C67" s="8">
        <f>F24</f>
        <v>0</v>
      </c>
      <c r="D67" s="8" t="e">
        <f t="shared" si="2"/>
        <v>#DIV/0!</v>
      </c>
      <c r="E67" s="8" t="e">
        <f t="shared" si="3"/>
        <v>#DIV/0!</v>
      </c>
      <c r="F67" s="8" t="e">
        <f>AVERAGE(E67:E69)</f>
        <v>#DIV/0!</v>
      </c>
      <c r="G67" s="8" t="e">
        <f>_xlfn.STDEV.P(E67:E69)</f>
        <v>#DIV/0!</v>
      </c>
      <c r="H67" s="8" t="e">
        <f>IF(AND(F67&lt;$B$30, F67&gt;$B$36),$B$119,$B$120)</f>
        <v>#DIV/0!</v>
      </c>
      <c r="I67" s="8"/>
      <c r="J67" s="8" t="e">
        <f t="shared" si="4"/>
        <v>#DIV/0!</v>
      </c>
      <c r="K67" s="8" t="e">
        <f>AVERAGE(J67:J69)</f>
        <v>#DIV/0!</v>
      </c>
      <c r="L67" s="8" t="e">
        <f>_xlfn.STDEV.P(J67:J69)</f>
        <v>#DIV/0!</v>
      </c>
      <c r="M67" s="8" t="e">
        <f>IF(AND(K67&lt;$B$31, K67&gt;$B$36),$B$119,$B$120)</f>
        <v>#DIV/0!</v>
      </c>
      <c r="N67" s="8"/>
      <c r="O67" s="8" t="e">
        <f t="shared" si="5"/>
        <v>#DIV/0!</v>
      </c>
      <c r="P67" s="8" t="e">
        <f>AVERAGE(O67:O69)</f>
        <v>#DIV/0!</v>
      </c>
      <c r="Q67" s="8" t="e">
        <f>_xlfn.STDEV.P(O67:O69)</f>
        <v>#DIV/0!</v>
      </c>
      <c r="R67" s="8" t="e">
        <f>IF(AND(P67&lt;$B$30, P67&gt;$B$35),$B$119,$B$120)</f>
        <v>#DIV/0!</v>
      </c>
      <c r="S67" s="8"/>
      <c r="T67" s="8" t="e">
        <f>IF($Y$46=1,IF(AND($B$40&gt;$F$40,$B$40&gt;$J$40),F67,IF($F$40&gt;$J$40,K67,IF($J$40&gt;$F$40,P67,""))),IF($Y$46=2,F67,IF($Y$46=3,K67,IF($Y$46=4,P67,""))))</f>
        <v>#DIV/0!</v>
      </c>
      <c r="U67" s="8" t="e">
        <f>IF($Y$46=1,IF(AND($B$40&gt;$F$40,$B$40&gt;$J$40),G67,IF($F$40&gt;$J$40,L67,IF($J$40&gt;$F$40,Q67,""))),IF($Y$46=2,G67,IF($Y$46=3,L67,IF($Y$46=4,Q67,""))))</f>
        <v>#DIV/0!</v>
      </c>
      <c r="V67" s="8" t="e">
        <f>IF($Y$46=1,IF(AND($B$40&gt;$F$40,$B$40&gt;$J$40),H67,IF($F$40&gt;$J$40,M67,IF($J$40&gt;$F$40,R67,""))),IF($Y$46=2,H67,IF($Y$46=3,M67,IF($Y$46=4,R67,""))))</f>
        <v>#DIV/0!</v>
      </c>
      <c r="W67" s="8"/>
      <c r="X67" s="8"/>
      <c r="Y67" s="8"/>
      <c r="Z67" s="8"/>
    </row>
    <row r="68" spans="2:26" s="8" customFormat="1" hidden="1" x14ac:dyDescent="0.25">
      <c r="B68" s="8" t="s">
        <v>16</v>
      </c>
      <c r="C68" s="8">
        <f>G24</f>
        <v>0</v>
      </c>
      <c r="D68" s="8" t="e">
        <f t="shared" si="2"/>
        <v>#DIV/0!</v>
      </c>
      <c r="E68" s="8" t="e">
        <f t="shared" si="3"/>
        <v>#DIV/0!</v>
      </c>
      <c r="J68" s="8" t="e">
        <f t="shared" si="4"/>
        <v>#DIV/0!</v>
      </c>
      <c r="O68" s="8" t="e">
        <f t="shared" si="5"/>
        <v>#DIV/0!</v>
      </c>
    </row>
    <row r="69" spans="2:26" s="8" customFormat="1" hidden="1" x14ac:dyDescent="0.25">
      <c r="B69" s="8" t="s">
        <v>16</v>
      </c>
      <c r="C69" s="8">
        <f>H24</f>
        <v>0</v>
      </c>
      <c r="D69" s="8" t="e">
        <f t="shared" si="2"/>
        <v>#DIV/0!</v>
      </c>
      <c r="E69" s="8" t="e">
        <f t="shared" si="3"/>
        <v>#DIV/0!</v>
      </c>
      <c r="J69" s="8" t="e">
        <f t="shared" si="4"/>
        <v>#DIV/0!</v>
      </c>
      <c r="O69" s="8" t="e">
        <f t="shared" si="5"/>
        <v>#DIV/0!</v>
      </c>
    </row>
    <row r="70" spans="2:26" hidden="1" x14ac:dyDescent="0.25">
      <c r="B70" s="8" t="s">
        <v>17</v>
      </c>
      <c r="C70" s="8">
        <f>I17</f>
        <v>0</v>
      </c>
      <c r="D70" s="8" t="e">
        <f t="shared" si="2"/>
        <v>#DIV/0!</v>
      </c>
      <c r="E70" s="8" t="e">
        <f t="shared" si="3"/>
        <v>#DIV/0!</v>
      </c>
      <c r="F70" s="8" t="e">
        <f>AVERAGE(E70:E72)</f>
        <v>#DIV/0!</v>
      </c>
      <c r="G70" s="8" t="e">
        <f>_xlfn.STDEV.P(E70:E72)</f>
        <v>#DIV/0!</v>
      </c>
      <c r="H70" s="8" t="e">
        <f>IF(AND(F70&lt;$B$30, F70&gt;$B$36),$B$119,$B$120)</f>
        <v>#DIV/0!</v>
      </c>
      <c r="I70" s="8"/>
      <c r="J70" s="8" t="e">
        <f t="shared" si="4"/>
        <v>#DIV/0!</v>
      </c>
      <c r="K70" s="8" t="e">
        <f>AVERAGE(J70:J72)</f>
        <v>#DIV/0!</v>
      </c>
      <c r="L70" s="8" t="e">
        <f>_xlfn.STDEV.P(J70:J72)</f>
        <v>#DIV/0!</v>
      </c>
      <c r="M70" s="8" t="e">
        <f>IF(AND(K70&lt;$B$31, K70&gt;$B$36),$B$119,$B$120)</f>
        <v>#DIV/0!</v>
      </c>
      <c r="N70" s="8"/>
      <c r="O70" s="8" t="e">
        <f t="shared" si="5"/>
        <v>#DIV/0!</v>
      </c>
      <c r="P70" s="8" t="e">
        <f>AVERAGE(O70:O72)</f>
        <v>#DIV/0!</v>
      </c>
      <c r="Q70" s="8" t="e">
        <f>_xlfn.STDEV.P(O70:O72)</f>
        <v>#DIV/0!</v>
      </c>
      <c r="R70" s="8" t="e">
        <f>IF(AND(P70&lt;$B$30, P70&gt;$B$35),$B$119,$B$120)</f>
        <v>#DIV/0!</v>
      </c>
      <c r="S70" s="8"/>
      <c r="T70" s="8" t="e">
        <f>IF($Y$46=1,IF(AND($B$40&gt;$F$40,$B$40&gt;$J$40),F70,IF($F$40&gt;$J$40,K70,IF($J$40&gt;$F$40,P70,""))),IF($Y$46=2,F70,IF($Y$46=3,K70,IF($Y$46=4,P70,""))))</f>
        <v>#DIV/0!</v>
      </c>
      <c r="U70" s="8" t="e">
        <f>IF($Y$46=1,IF(AND($B$40&gt;$F$40,$B$40&gt;$J$40),G70,IF($F$40&gt;$J$40,L70,IF($J$40&gt;$F$40,Q70,""))),IF($Y$46=2,G70,IF($Y$46=3,L70,IF($Y$46=4,Q70,""))))</f>
        <v>#DIV/0!</v>
      </c>
      <c r="V70" s="8" t="e">
        <f>IF($Y$46=1,IF(AND($B$40&gt;$F$40,$B$40&gt;$J$40),H70,IF($F$40&gt;$J$40,M70,IF($J$40&gt;$F$40,R70,""))),IF($Y$46=2,H70,IF($Y$46=3,M70,IF($Y$46=4,R70,""))))</f>
        <v>#DIV/0!</v>
      </c>
      <c r="W70" s="8"/>
      <c r="X70" s="8"/>
      <c r="Y70" s="8"/>
      <c r="Z70" s="8"/>
    </row>
    <row r="71" spans="2:26" s="8" customFormat="1" hidden="1" x14ac:dyDescent="0.25">
      <c r="B71" s="8" t="s">
        <v>17</v>
      </c>
      <c r="C71" s="8">
        <f>J17</f>
        <v>0</v>
      </c>
      <c r="D71" s="8" t="e">
        <f t="shared" si="2"/>
        <v>#DIV/0!</v>
      </c>
      <c r="E71" s="8" t="e">
        <f t="shared" si="3"/>
        <v>#DIV/0!</v>
      </c>
      <c r="J71" s="8" t="e">
        <f t="shared" si="4"/>
        <v>#DIV/0!</v>
      </c>
      <c r="O71" s="8" t="e">
        <f t="shared" si="5"/>
        <v>#DIV/0!</v>
      </c>
    </row>
    <row r="72" spans="2:26" s="8" customFormat="1" hidden="1" x14ac:dyDescent="0.25">
      <c r="B72" s="8" t="s">
        <v>17</v>
      </c>
      <c r="C72" s="8">
        <f>K17</f>
        <v>0</v>
      </c>
      <c r="D72" s="8" t="e">
        <f t="shared" si="2"/>
        <v>#DIV/0!</v>
      </c>
      <c r="E72" s="8" t="e">
        <f t="shared" si="3"/>
        <v>#DIV/0!</v>
      </c>
      <c r="J72" s="8" t="e">
        <f t="shared" si="4"/>
        <v>#DIV/0!</v>
      </c>
      <c r="O72" s="8" t="e">
        <f t="shared" si="5"/>
        <v>#DIV/0!</v>
      </c>
    </row>
    <row r="73" spans="2:26" hidden="1" x14ac:dyDescent="0.25">
      <c r="B73" s="8" t="s">
        <v>18</v>
      </c>
      <c r="C73" s="8">
        <f>I18</f>
        <v>0</v>
      </c>
      <c r="D73" s="8" t="e">
        <f t="shared" si="2"/>
        <v>#DIV/0!</v>
      </c>
      <c r="E73" s="8" t="e">
        <f t="shared" si="3"/>
        <v>#DIV/0!</v>
      </c>
      <c r="F73" s="8" t="e">
        <f>AVERAGE(E73:E75)</f>
        <v>#DIV/0!</v>
      </c>
      <c r="G73" s="8" t="e">
        <f>_xlfn.STDEV.P(E73:E75)</f>
        <v>#DIV/0!</v>
      </c>
      <c r="H73" s="8" t="e">
        <f>IF(AND(F73&lt;$B$30, F73&gt;$B$36),$B$119,$B$120)</f>
        <v>#DIV/0!</v>
      </c>
      <c r="I73" s="8"/>
      <c r="J73" s="8" t="e">
        <f t="shared" si="4"/>
        <v>#DIV/0!</v>
      </c>
      <c r="K73" s="8" t="e">
        <f>AVERAGE(J73:J75)</f>
        <v>#DIV/0!</v>
      </c>
      <c r="L73" s="8" t="e">
        <f>_xlfn.STDEV.P(J73:J75)</f>
        <v>#DIV/0!</v>
      </c>
      <c r="M73" s="8" t="e">
        <f>IF(AND(K73&lt;$B$31, K73&gt;$B$36),$B$119,$B$120)</f>
        <v>#DIV/0!</v>
      </c>
      <c r="N73" s="8"/>
      <c r="O73" s="8" t="e">
        <f t="shared" si="5"/>
        <v>#DIV/0!</v>
      </c>
      <c r="P73" s="8" t="e">
        <f>AVERAGE(O73:O75)</f>
        <v>#DIV/0!</v>
      </c>
      <c r="Q73" s="8" t="e">
        <f>_xlfn.STDEV.P(O73:O75)</f>
        <v>#DIV/0!</v>
      </c>
      <c r="R73" s="8" t="e">
        <f>IF(AND(P73&lt;$B$30, P73&gt;$B$35),$B$119,$B$120)</f>
        <v>#DIV/0!</v>
      </c>
      <c r="S73" s="8"/>
      <c r="T73" s="8" t="e">
        <f>IF($Y$46=1,IF(AND($B$40&gt;$F$40,$B$40&gt;$J$40),F73,IF($F$40&gt;$J$40,K73,IF($J$40&gt;$F$40,P73,""))),IF($Y$46=2,F73,IF($Y$46=3,K73,IF($Y$46=4,P73,""))))</f>
        <v>#DIV/0!</v>
      </c>
      <c r="U73" s="8" t="e">
        <f>IF($Y$46=1,IF(AND($B$40&gt;$F$40,$B$40&gt;$J$40),G73,IF($F$40&gt;$J$40,L73,IF($J$40&gt;$F$40,Q73,""))),IF($Y$46=2,G73,IF($Y$46=3,L73,IF($Y$46=4,Q73,""))))</f>
        <v>#DIV/0!</v>
      </c>
      <c r="V73" s="8" t="e">
        <f>IF($Y$46=1,IF(AND($B$40&gt;$F$40,$B$40&gt;$J$40),H73,IF($F$40&gt;$J$40,M73,IF($J$40&gt;$F$40,R73,""))),IF($Y$46=2,H73,IF($Y$46=3,M73,IF($Y$46=4,R73,""))))</f>
        <v>#DIV/0!</v>
      </c>
      <c r="W73" s="8"/>
      <c r="X73" s="8"/>
      <c r="Y73" s="8"/>
      <c r="Z73" s="8"/>
    </row>
    <row r="74" spans="2:26" s="8" customFormat="1" hidden="1" x14ac:dyDescent="0.25">
      <c r="B74" s="8" t="s">
        <v>18</v>
      </c>
      <c r="C74" s="8">
        <f>J18</f>
        <v>0</v>
      </c>
      <c r="D74" s="8" t="e">
        <f t="shared" si="2"/>
        <v>#DIV/0!</v>
      </c>
      <c r="E74" s="8" t="e">
        <f t="shared" si="3"/>
        <v>#DIV/0!</v>
      </c>
      <c r="J74" s="8" t="e">
        <f t="shared" si="4"/>
        <v>#DIV/0!</v>
      </c>
      <c r="O74" s="8" t="e">
        <f t="shared" si="5"/>
        <v>#DIV/0!</v>
      </c>
    </row>
    <row r="75" spans="2:26" s="8" customFormat="1" hidden="1" x14ac:dyDescent="0.25">
      <c r="B75" s="8" t="s">
        <v>18</v>
      </c>
      <c r="C75" s="8">
        <f>K18</f>
        <v>0</v>
      </c>
      <c r="D75" s="8" t="e">
        <f t="shared" si="2"/>
        <v>#DIV/0!</v>
      </c>
      <c r="E75" s="8" t="e">
        <f t="shared" si="3"/>
        <v>#DIV/0!</v>
      </c>
      <c r="J75" s="8" t="e">
        <f t="shared" si="4"/>
        <v>#DIV/0!</v>
      </c>
      <c r="O75" s="8" t="e">
        <f t="shared" si="5"/>
        <v>#DIV/0!</v>
      </c>
    </row>
    <row r="76" spans="2:26" hidden="1" x14ac:dyDescent="0.25">
      <c r="B76" s="8" t="s">
        <v>19</v>
      </c>
      <c r="C76" s="8">
        <f>I19</f>
        <v>0</v>
      </c>
      <c r="D76" s="8" t="e">
        <f t="shared" si="2"/>
        <v>#DIV/0!</v>
      </c>
      <c r="E76" s="8" t="e">
        <f t="shared" si="3"/>
        <v>#DIV/0!</v>
      </c>
      <c r="F76" s="8" t="e">
        <f>AVERAGE(E76:E78)</f>
        <v>#DIV/0!</v>
      </c>
      <c r="G76" s="8" t="e">
        <f>_xlfn.STDEV.P(E76:E78)</f>
        <v>#DIV/0!</v>
      </c>
      <c r="H76" s="8" t="e">
        <f>IF(AND(F76&lt;$B$30, F76&gt;$B$36),$B$119,$B$120)</f>
        <v>#DIV/0!</v>
      </c>
      <c r="I76" s="8"/>
      <c r="J76" s="8" t="e">
        <f t="shared" si="4"/>
        <v>#DIV/0!</v>
      </c>
      <c r="K76" s="8" t="e">
        <f>AVERAGE(J76:J78)</f>
        <v>#DIV/0!</v>
      </c>
      <c r="L76" s="8" t="e">
        <f>_xlfn.STDEV.P(J76:J78)</f>
        <v>#DIV/0!</v>
      </c>
      <c r="M76" s="8" t="e">
        <f>IF(AND(K76&lt;$B$31, K76&gt;$B$36),$B$119,$B$120)</f>
        <v>#DIV/0!</v>
      </c>
      <c r="N76" s="8"/>
      <c r="O76" s="8" t="e">
        <f t="shared" si="5"/>
        <v>#DIV/0!</v>
      </c>
      <c r="P76" s="8" t="e">
        <f>AVERAGE(O76:O78)</f>
        <v>#DIV/0!</v>
      </c>
      <c r="Q76" s="8" t="e">
        <f>_xlfn.STDEV.P(O76:O78)</f>
        <v>#DIV/0!</v>
      </c>
      <c r="R76" s="8" t="e">
        <f>IF(AND(P76&lt;$B$30, P76&gt;$B$35),$B$119,$B$120)</f>
        <v>#DIV/0!</v>
      </c>
      <c r="S76" s="8"/>
      <c r="T76" s="8" t="e">
        <f>IF($Y$46=1,IF(AND($B$40&gt;$F$40,$B$40&gt;$J$40),F76,IF($F$40&gt;$J$40,K76,IF($J$40&gt;$F$40,P76,""))),IF($Y$46=2,F76,IF($Y$46=3,K76,IF($Y$46=4,P76,""))))</f>
        <v>#DIV/0!</v>
      </c>
      <c r="U76" s="8" t="e">
        <f>IF($Y$46=1,IF(AND($B$40&gt;$F$40,$B$40&gt;$J$40),G76,IF($F$40&gt;$J$40,L76,IF($J$40&gt;$F$40,Q76,""))),IF($Y$46=2,G76,IF($Y$46=3,L76,IF($Y$46=4,Q76,""))))</f>
        <v>#DIV/0!</v>
      </c>
      <c r="V76" s="8" t="e">
        <f>IF($Y$46=1,IF(AND($B$40&gt;$F$40,$B$40&gt;$J$40),H76,IF($F$40&gt;$J$40,M76,IF($J$40&gt;$F$40,R76,""))),IF($Y$46=2,H76,IF($Y$46=3,M76,IF($Y$46=4,R76,""))))</f>
        <v>#DIV/0!</v>
      </c>
      <c r="W76" s="8"/>
      <c r="X76" s="8"/>
      <c r="Y76" s="8"/>
      <c r="Z76" s="8"/>
    </row>
    <row r="77" spans="2:26" s="8" customFormat="1" hidden="1" x14ac:dyDescent="0.25">
      <c r="B77" s="8" t="s">
        <v>19</v>
      </c>
      <c r="C77" s="8">
        <f>J19</f>
        <v>0</v>
      </c>
      <c r="D77" s="8" t="e">
        <f t="shared" si="2"/>
        <v>#DIV/0!</v>
      </c>
      <c r="E77" s="8" t="e">
        <f t="shared" si="3"/>
        <v>#DIV/0!</v>
      </c>
      <c r="J77" s="8" t="e">
        <f t="shared" si="4"/>
        <v>#DIV/0!</v>
      </c>
      <c r="O77" s="8" t="e">
        <f t="shared" si="5"/>
        <v>#DIV/0!</v>
      </c>
    </row>
    <row r="78" spans="2:26" s="8" customFormat="1" hidden="1" x14ac:dyDescent="0.25">
      <c r="B78" s="8" t="s">
        <v>19</v>
      </c>
      <c r="C78" s="8">
        <f>K19</f>
        <v>0</v>
      </c>
      <c r="D78" s="8" t="e">
        <f t="shared" si="2"/>
        <v>#DIV/0!</v>
      </c>
      <c r="E78" s="8" t="e">
        <f t="shared" si="3"/>
        <v>#DIV/0!</v>
      </c>
      <c r="J78" s="8" t="e">
        <f t="shared" si="4"/>
        <v>#DIV/0!</v>
      </c>
      <c r="O78" s="8" t="e">
        <f t="shared" si="5"/>
        <v>#DIV/0!</v>
      </c>
    </row>
    <row r="79" spans="2:26" hidden="1" x14ac:dyDescent="0.25">
      <c r="B79" s="8" t="s">
        <v>20</v>
      </c>
      <c r="C79" s="8">
        <f>I20</f>
        <v>0</v>
      </c>
      <c r="D79" s="8" t="e">
        <f t="shared" si="2"/>
        <v>#DIV/0!</v>
      </c>
      <c r="E79" s="8" t="e">
        <f t="shared" si="3"/>
        <v>#DIV/0!</v>
      </c>
      <c r="F79" s="8" t="e">
        <f>AVERAGE(E79:E81)</f>
        <v>#DIV/0!</v>
      </c>
      <c r="G79" s="8" t="e">
        <f>_xlfn.STDEV.P(E79:E81)</f>
        <v>#DIV/0!</v>
      </c>
      <c r="H79" s="8" t="e">
        <f>IF(AND(F79&lt;$B$30, F79&gt;$B$36),$B$119,$B$120)</f>
        <v>#DIV/0!</v>
      </c>
      <c r="I79" s="8"/>
      <c r="J79" s="8" t="e">
        <f t="shared" si="4"/>
        <v>#DIV/0!</v>
      </c>
      <c r="K79" s="8" t="e">
        <f>AVERAGE(J79:J81)</f>
        <v>#DIV/0!</v>
      </c>
      <c r="L79" s="8" t="e">
        <f>_xlfn.STDEV.P(J79:J81)</f>
        <v>#DIV/0!</v>
      </c>
      <c r="M79" s="8" t="e">
        <f>IF(AND(K79&lt;$B$31, K79&gt;$B$36),$B$119,$B$120)</f>
        <v>#DIV/0!</v>
      </c>
      <c r="N79" s="8"/>
      <c r="O79" s="8" t="e">
        <f t="shared" si="5"/>
        <v>#DIV/0!</v>
      </c>
      <c r="P79" s="8" t="e">
        <f>AVERAGE(O79:O81)</f>
        <v>#DIV/0!</v>
      </c>
      <c r="Q79" s="8" t="e">
        <f>_xlfn.STDEV.P(O79:O81)</f>
        <v>#DIV/0!</v>
      </c>
      <c r="R79" s="8" t="e">
        <f>IF(AND(P79&lt;$B$30, P79&gt;$B$35),$B$119,$B$120)</f>
        <v>#DIV/0!</v>
      </c>
      <c r="S79" s="8"/>
      <c r="T79" s="8" t="e">
        <f>IF($Y$46=1,IF(AND($B$40&gt;$F$40,$B$40&gt;$J$40),F79,IF($F$40&gt;$J$40,K79,IF($J$40&gt;$F$40,P79,""))),IF($Y$46=2,F79,IF($Y$46=3,K79,IF($Y$46=4,P79,""))))</f>
        <v>#DIV/0!</v>
      </c>
      <c r="U79" s="8" t="e">
        <f>IF($Y$46=1,IF(AND($B$40&gt;$F$40,$B$40&gt;$J$40),G79,IF($F$40&gt;$J$40,L79,IF($J$40&gt;$F$40,Q79,""))),IF($Y$46=2,G79,IF($Y$46=3,L79,IF($Y$46=4,Q79,""))))</f>
        <v>#DIV/0!</v>
      </c>
      <c r="V79" s="8" t="e">
        <f>IF($Y$46=1,IF(AND($B$40&gt;$F$40,$B$40&gt;$J$40),H79,IF($F$40&gt;$J$40,M79,IF($J$40&gt;$F$40,R79,""))),IF($Y$46=2,H79,IF($Y$46=3,M79,IF($Y$46=4,R79,""))))</f>
        <v>#DIV/0!</v>
      </c>
      <c r="W79" s="8"/>
      <c r="X79" s="8"/>
      <c r="Y79" s="8"/>
      <c r="Z79" s="8"/>
    </row>
    <row r="80" spans="2:26" s="8" customFormat="1" hidden="1" x14ac:dyDescent="0.25">
      <c r="B80" s="8" t="s">
        <v>20</v>
      </c>
      <c r="C80" s="8">
        <f>J20</f>
        <v>0</v>
      </c>
      <c r="D80" s="8" t="e">
        <f t="shared" si="2"/>
        <v>#DIV/0!</v>
      </c>
      <c r="E80" s="8" t="e">
        <f t="shared" si="3"/>
        <v>#DIV/0!</v>
      </c>
      <c r="J80" s="8" t="e">
        <f t="shared" si="4"/>
        <v>#DIV/0!</v>
      </c>
      <c r="O80" s="8" t="e">
        <f t="shared" si="5"/>
        <v>#DIV/0!</v>
      </c>
    </row>
    <row r="81" spans="2:26" s="8" customFormat="1" hidden="1" x14ac:dyDescent="0.25">
      <c r="B81" s="8" t="s">
        <v>20</v>
      </c>
      <c r="C81" s="8">
        <f>K20</f>
        <v>0</v>
      </c>
      <c r="D81" s="8" t="e">
        <f t="shared" si="2"/>
        <v>#DIV/0!</v>
      </c>
      <c r="E81" s="8" t="e">
        <f t="shared" si="3"/>
        <v>#DIV/0!</v>
      </c>
      <c r="J81" s="8" t="e">
        <f t="shared" si="4"/>
        <v>#DIV/0!</v>
      </c>
      <c r="O81" s="8" t="e">
        <f t="shared" si="5"/>
        <v>#DIV/0!</v>
      </c>
    </row>
    <row r="82" spans="2:26" hidden="1" x14ac:dyDescent="0.25">
      <c r="B82" s="8" t="s">
        <v>21</v>
      </c>
      <c r="C82" s="8">
        <f>I21</f>
        <v>0</v>
      </c>
      <c r="D82" s="8" t="e">
        <f t="shared" si="2"/>
        <v>#DIV/0!</v>
      </c>
      <c r="E82" s="8" t="e">
        <f t="shared" si="3"/>
        <v>#DIV/0!</v>
      </c>
      <c r="F82" s="8" t="e">
        <f>AVERAGE(E82:E84)</f>
        <v>#DIV/0!</v>
      </c>
      <c r="G82" s="8" t="e">
        <f>_xlfn.STDEV.P(E82:E84)</f>
        <v>#DIV/0!</v>
      </c>
      <c r="H82" s="8" t="e">
        <f>IF(AND(F82&lt;$B$30, F82&gt;$B$36),$B$119,$B$120)</f>
        <v>#DIV/0!</v>
      </c>
      <c r="I82" s="8"/>
      <c r="J82" s="8" t="e">
        <f t="shared" si="4"/>
        <v>#DIV/0!</v>
      </c>
      <c r="K82" s="8" t="e">
        <f>AVERAGE(J82:J84)</f>
        <v>#DIV/0!</v>
      </c>
      <c r="L82" s="8" t="e">
        <f>_xlfn.STDEV.P(J82:J84)</f>
        <v>#DIV/0!</v>
      </c>
      <c r="M82" s="8" t="e">
        <f>IF(AND(K82&lt;$B$31, K82&gt;$B$36),$B$119,$B$120)</f>
        <v>#DIV/0!</v>
      </c>
      <c r="N82" s="8"/>
      <c r="O82" s="8" t="e">
        <f t="shared" si="5"/>
        <v>#DIV/0!</v>
      </c>
      <c r="P82" s="8" t="e">
        <f>AVERAGE(O82:O84)</f>
        <v>#DIV/0!</v>
      </c>
      <c r="Q82" s="8" t="e">
        <f>_xlfn.STDEV.P(O82:O84)</f>
        <v>#DIV/0!</v>
      </c>
      <c r="R82" s="8" t="e">
        <f>IF(AND(P82&lt;$B$30, P82&gt;$B$35),$B$119,$B$120)</f>
        <v>#DIV/0!</v>
      </c>
      <c r="S82" s="8"/>
      <c r="T82" s="8" t="e">
        <f>IF($Y$46=1,IF(AND($B$40&gt;$F$40,$B$40&gt;$J$40),F82,IF($F$40&gt;$J$40,K82,IF($J$40&gt;$F$40,P82,""))),IF($Y$46=2,F82,IF($Y$46=3,K82,IF($Y$46=4,P82,""))))</f>
        <v>#DIV/0!</v>
      </c>
      <c r="U82" s="8" t="e">
        <f>IF($Y$46=1,IF(AND($B$40&gt;$F$40,$B$40&gt;$J$40),G82,IF($F$40&gt;$J$40,L82,IF($J$40&gt;$F$40,Q82,""))),IF($Y$46=2,G82,IF($Y$46=3,L82,IF($Y$46=4,Q82,""))))</f>
        <v>#DIV/0!</v>
      </c>
      <c r="V82" s="8" t="e">
        <f>IF($Y$46=1,IF(AND($B$40&gt;$F$40,$B$40&gt;$J$40),H82,IF($F$40&gt;$J$40,M82,IF($J$40&gt;$F$40,R82,""))),IF($Y$46=2,H82,IF($Y$46=3,M82,IF($Y$46=4,R82,""))))</f>
        <v>#DIV/0!</v>
      </c>
      <c r="W82" s="8"/>
      <c r="X82" s="8"/>
      <c r="Y82" s="8"/>
      <c r="Z82" s="8"/>
    </row>
    <row r="83" spans="2:26" s="8" customFormat="1" hidden="1" x14ac:dyDescent="0.25">
      <c r="B83" s="8" t="s">
        <v>21</v>
      </c>
      <c r="C83" s="8">
        <f>J21</f>
        <v>0</v>
      </c>
      <c r="D83" s="8" t="e">
        <f t="shared" si="2"/>
        <v>#DIV/0!</v>
      </c>
      <c r="E83" s="8" t="e">
        <f t="shared" si="3"/>
        <v>#DIV/0!</v>
      </c>
      <c r="J83" s="8" t="e">
        <f t="shared" si="4"/>
        <v>#DIV/0!</v>
      </c>
      <c r="O83" s="8" t="e">
        <f t="shared" si="5"/>
        <v>#DIV/0!</v>
      </c>
    </row>
    <row r="84" spans="2:26" s="8" customFormat="1" hidden="1" x14ac:dyDescent="0.25">
      <c r="B84" s="8" t="s">
        <v>21</v>
      </c>
      <c r="C84" s="8">
        <f>K21</f>
        <v>0</v>
      </c>
      <c r="D84" s="8" t="e">
        <f t="shared" si="2"/>
        <v>#DIV/0!</v>
      </c>
      <c r="E84" s="8" t="e">
        <f t="shared" si="3"/>
        <v>#DIV/0!</v>
      </c>
      <c r="J84" s="8" t="e">
        <f t="shared" si="4"/>
        <v>#DIV/0!</v>
      </c>
      <c r="O84" s="8" t="e">
        <f t="shared" si="5"/>
        <v>#DIV/0!</v>
      </c>
    </row>
    <row r="85" spans="2:26" hidden="1" x14ac:dyDescent="0.25">
      <c r="B85" s="8" t="s">
        <v>22</v>
      </c>
      <c r="C85" s="8">
        <f>I22</f>
        <v>0</v>
      </c>
      <c r="D85" s="8" t="e">
        <f t="shared" si="2"/>
        <v>#DIV/0!</v>
      </c>
      <c r="E85" s="8" t="e">
        <f t="shared" si="3"/>
        <v>#DIV/0!</v>
      </c>
      <c r="F85" s="8" t="e">
        <f>AVERAGE(E85:E87)</f>
        <v>#DIV/0!</v>
      </c>
      <c r="G85" s="8" t="e">
        <f>_xlfn.STDEV.P(E85:E87)</f>
        <v>#DIV/0!</v>
      </c>
      <c r="H85" s="8" t="e">
        <f>IF(AND(F85&lt;$B$30, F85&gt;$B$36),$B$119,$B$120)</f>
        <v>#DIV/0!</v>
      </c>
      <c r="I85" s="8"/>
      <c r="J85" s="8" t="e">
        <f t="shared" si="4"/>
        <v>#DIV/0!</v>
      </c>
      <c r="K85" s="8" t="e">
        <f>AVERAGE(J85:J87)</f>
        <v>#DIV/0!</v>
      </c>
      <c r="L85" s="8" t="e">
        <f>_xlfn.STDEV.P(J85:J87)</f>
        <v>#DIV/0!</v>
      </c>
      <c r="M85" s="8" t="e">
        <f>IF(AND(K85&lt;$B$31, K85&gt;$B$36),$B$119,$B$120)</f>
        <v>#DIV/0!</v>
      </c>
      <c r="N85" s="8"/>
      <c r="O85" s="8" t="e">
        <f t="shared" si="5"/>
        <v>#DIV/0!</v>
      </c>
      <c r="P85" s="8" t="e">
        <f>AVERAGE(O85:O87)</f>
        <v>#DIV/0!</v>
      </c>
      <c r="Q85" s="8" t="e">
        <f>_xlfn.STDEV.P(O85:O87)</f>
        <v>#DIV/0!</v>
      </c>
      <c r="R85" s="8" t="e">
        <f>IF(AND(P85&lt;$B$30, P85&gt;$B$35),$B$119,$B$120)</f>
        <v>#DIV/0!</v>
      </c>
      <c r="S85" s="8"/>
      <c r="T85" s="8" t="e">
        <f>IF($Y$46=1,IF(AND($B$40&gt;$F$40,$B$40&gt;$J$40),F85,IF($F$40&gt;$J$40,K85,IF($J$40&gt;$F$40,P85,""))),IF($Y$46=2,F85,IF($Y$46=3,K85,IF($Y$46=4,P85,""))))</f>
        <v>#DIV/0!</v>
      </c>
      <c r="U85" s="8" t="e">
        <f>IF($Y$46=1,IF(AND($B$40&gt;$F$40,$B$40&gt;$J$40),G85,IF($F$40&gt;$J$40,L85,IF($J$40&gt;$F$40,Q85,""))),IF($Y$46=2,G85,IF($Y$46=3,L85,IF($Y$46=4,Q85,""))))</f>
        <v>#DIV/0!</v>
      </c>
      <c r="V85" s="8" t="e">
        <f>IF($Y$46=1,IF(AND($B$40&gt;$F$40,$B$40&gt;$J$40),H85,IF($F$40&gt;$J$40,M85,IF($J$40&gt;$F$40,R85,""))),IF($Y$46=2,H85,IF($Y$46=3,M85,IF($Y$46=4,R85,""))))</f>
        <v>#DIV/0!</v>
      </c>
      <c r="W85" s="8"/>
      <c r="X85" s="8"/>
      <c r="Y85" s="8"/>
      <c r="Z85" s="8"/>
    </row>
    <row r="86" spans="2:26" s="8" customFormat="1" hidden="1" x14ac:dyDescent="0.25">
      <c r="B86" s="8" t="s">
        <v>22</v>
      </c>
      <c r="C86" s="8">
        <f>J22</f>
        <v>0</v>
      </c>
      <c r="D86" s="8" t="e">
        <f t="shared" si="2"/>
        <v>#DIV/0!</v>
      </c>
      <c r="E86" s="8" t="e">
        <f t="shared" si="3"/>
        <v>#DIV/0!</v>
      </c>
      <c r="J86" s="8" t="e">
        <f t="shared" si="4"/>
        <v>#DIV/0!</v>
      </c>
      <c r="O86" s="8" t="e">
        <f t="shared" si="5"/>
        <v>#DIV/0!</v>
      </c>
    </row>
    <row r="87" spans="2:26" s="8" customFormat="1" hidden="1" x14ac:dyDescent="0.25">
      <c r="B87" s="8" t="s">
        <v>22</v>
      </c>
      <c r="C87" s="8">
        <f>K22</f>
        <v>0</v>
      </c>
      <c r="D87" s="8" t="e">
        <f t="shared" si="2"/>
        <v>#DIV/0!</v>
      </c>
      <c r="E87" s="8" t="e">
        <f t="shared" si="3"/>
        <v>#DIV/0!</v>
      </c>
      <c r="J87" s="8" t="e">
        <f t="shared" si="4"/>
        <v>#DIV/0!</v>
      </c>
      <c r="O87" s="8" t="e">
        <f t="shared" si="5"/>
        <v>#DIV/0!</v>
      </c>
    </row>
    <row r="88" spans="2:26" hidden="1" x14ac:dyDescent="0.25">
      <c r="B88" s="8" t="s">
        <v>23</v>
      </c>
      <c r="C88" s="8">
        <f>I23</f>
        <v>0</v>
      </c>
      <c r="D88" s="8" t="e">
        <f t="shared" si="2"/>
        <v>#DIV/0!</v>
      </c>
      <c r="E88" s="8" t="e">
        <f t="shared" si="3"/>
        <v>#DIV/0!</v>
      </c>
      <c r="F88" s="8" t="e">
        <f>AVERAGE(E88:E90)</f>
        <v>#DIV/0!</v>
      </c>
      <c r="G88" s="8" t="e">
        <f>_xlfn.STDEV.P(E88:E90)</f>
        <v>#DIV/0!</v>
      </c>
      <c r="H88" s="8" t="e">
        <f>IF(AND(F88&lt;$B$30, F88&gt;$B$36),$B$119,$B$120)</f>
        <v>#DIV/0!</v>
      </c>
      <c r="I88" s="8"/>
      <c r="J88" s="8" t="e">
        <f t="shared" si="4"/>
        <v>#DIV/0!</v>
      </c>
      <c r="K88" s="8" t="e">
        <f>AVERAGE(J88:J90)</f>
        <v>#DIV/0!</v>
      </c>
      <c r="L88" s="8" t="e">
        <f>_xlfn.STDEV.P(J88:J90)</f>
        <v>#DIV/0!</v>
      </c>
      <c r="M88" s="8" t="e">
        <f>IF(AND(K88&lt;$B$31, K88&gt;$B$36),$B$119,$B$120)</f>
        <v>#DIV/0!</v>
      </c>
      <c r="N88" s="8"/>
      <c r="O88" s="8" t="e">
        <f t="shared" si="5"/>
        <v>#DIV/0!</v>
      </c>
      <c r="P88" s="8" t="e">
        <f>AVERAGE(O88:O90)</f>
        <v>#DIV/0!</v>
      </c>
      <c r="Q88" s="8" t="e">
        <f>_xlfn.STDEV.P(O88:O90)</f>
        <v>#DIV/0!</v>
      </c>
      <c r="R88" s="8" t="e">
        <f>IF(AND(P88&lt;$B$30, P88&gt;$B$35),$B$119,$B$120)</f>
        <v>#DIV/0!</v>
      </c>
      <c r="S88" s="8"/>
      <c r="T88" s="8" t="e">
        <f>IF($Y$46=1,IF(AND($B$40&gt;$F$40,$B$40&gt;$J$40),F88,IF($F$40&gt;$J$40,K88,IF($J$40&gt;$F$40,P88,""))),IF($Y$46=2,F88,IF($Y$46=3,K88,IF($Y$46=4,P88,""))))</f>
        <v>#DIV/0!</v>
      </c>
      <c r="U88" s="8" t="e">
        <f>IF($Y$46=1,IF(AND($B$40&gt;$F$40,$B$40&gt;$J$40),G88,IF($F$40&gt;$J$40,L88,IF($J$40&gt;$F$40,Q88,""))),IF($Y$46=2,G88,IF($Y$46=3,L88,IF($Y$46=4,Q88,""))))</f>
        <v>#DIV/0!</v>
      </c>
      <c r="V88" s="8" t="e">
        <f>IF($Y$46=1,IF(AND($B$40&gt;$F$40,$B$40&gt;$J$40),H88,IF($F$40&gt;$J$40,M88,IF($J$40&gt;$F$40,R88,""))),IF($Y$46=2,H88,IF($Y$46=3,M88,IF($Y$46=4,R88,""))))</f>
        <v>#DIV/0!</v>
      </c>
      <c r="W88" s="8"/>
      <c r="X88" s="8"/>
      <c r="Y88" s="8"/>
      <c r="Z88" s="8"/>
    </row>
    <row r="89" spans="2:26" s="8" customFormat="1" hidden="1" x14ac:dyDescent="0.25">
      <c r="B89" s="8" t="s">
        <v>23</v>
      </c>
      <c r="C89" s="8">
        <f>J23</f>
        <v>0</v>
      </c>
      <c r="D89" s="8" t="e">
        <f t="shared" si="2"/>
        <v>#DIV/0!</v>
      </c>
      <c r="E89" s="8" t="e">
        <f t="shared" si="3"/>
        <v>#DIV/0!</v>
      </c>
      <c r="J89" s="8" t="e">
        <f t="shared" si="4"/>
        <v>#DIV/0!</v>
      </c>
      <c r="O89" s="8" t="e">
        <f t="shared" si="5"/>
        <v>#DIV/0!</v>
      </c>
    </row>
    <row r="90" spans="2:26" s="8" customFormat="1" hidden="1" x14ac:dyDescent="0.25">
      <c r="B90" s="8" t="s">
        <v>23</v>
      </c>
      <c r="C90" s="8">
        <f>K23</f>
        <v>0</v>
      </c>
      <c r="D90" s="8" t="e">
        <f t="shared" si="2"/>
        <v>#DIV/0!</v>
      </c>
      <c r="E90" s="8" t="e">
        <f t="shared" si="3"/>
        <v>#DIV/0!</v>
      </c>
      <c r="J90" s="8" t="e">
        <f t="shared" si="4"/>
        <v>#DIV/0!</v>
      </c>
      <c r="O90" s="8" t="e">
        <f t="shared" si="5"/>
        <v>#DIV/0!</v>
      </c>
    </row>
    <row r="91" spans="2:26" hidden="1" x14ac:dyDescent="0.25">
      <c r="B91" s="8" t="s">
        <v>24</v>
      </c>
      <c r="C91" s="8">
        <f>I24</f>
        <v>0</v>
      </c>
      <c r="D91" s="8" t="e">
        <f t="shared" si="2"/>
        <v>#DIV/0!</v>
      </c>
      <c r="E91" s="8" t="e">
        <f t="shared" si="3"/>
        <v>#DIV/0!</v>
      </c>
      <c r="F91" s="8" t="e">
        <f>AVERAGE(E91:E93)</f>
        <v>#DIV/0!</v>
      </c>
      <c r="G91" s="8" t="e">
        <f>_xlfn.STDEV.P(E91:E93)</f>
        <v>#DIV/0!</v>
      </c>
      <c r="H91" s="8" t="e">
        <f>IF(AND(F91&lt;$B$30, F91&gt;$B$36),$B$119,$B$120)</f>
        <v>#DIV/0!</v>
      </c>
      <c r="I91" s="8"/>
      <c r="J91" s="8" t="e">
        <f t="shared" si="4"/>
        <v>#DIV/0!</v>
      </c>
      <c r="K91" s="8" t="e">
        <f>AVERAGE(J91:J93)</f>
        <v>#DIV/0!</v>
      </c>
      <c r="L91" s="8" t="e">
        <f>_xlfn.STDEV.P(J91:J93)</f>
        <v>#DIV/0!</v>
      </c>
      <c r="M91" s="8" t="e">
        <f>IF(AND(K91&lt;$B$31, K91&gt;$B$36),$B$119,$B$120)</f>
        <v>#DIV/0!</v>
      </c>
      <c r="N91" s="8"/>
      <c r="O91" s="8" t="e">
        <f t="shared" si="5"/>
        <v>#DIV/0!</v>
      </c>
      <c r="P91" s="8" t="e">
        <f>AVERAGE(O91:O93)</f>
        <v>#DIV/0!</v>
      </c>
      <c r="Q91" s="8" t="e">
        <f>_xlfn.STDEV.P(O91:O93)</f>
        <v>#DIV/0!</v>
      </c>
      <c r="R91" s="8" t="e">
        <f>IF(AND(P91&lt;$B$30, P91&gt;$B$35),$B$119,$B$120)</f>
        <v>#DIV/0!</v>
      </c>
      <c r="S91" s="8"/>
      <c r="T91" s="8" t="e">
        <f>IF($Y$46=1,IF(AND($B$40&gt;$F$40,$B$40&gt;$J$40),F91,IF($F$40&gt;$J$40,K91,IF($J$40&gt;$F$40,P91,""))),IF($Y$46=2,F91,IF($Y$46=3,K91,IF($Y$46=4,P91,""))))</f>
        <v>#DIV/0!</v>
      </c>
      <c r="U91" s="8" t="e">
        <f>IF($Y$46=1,IF(AND($B$40&gt;$F$40,$B$40&gt;$J$40),G91,IF($F$40&gt;$J$40,L91,IF($J$40&gt;$F$40,Q91,""))),IF($Y$46=2,G91,IF($Y$46=3,L91,IF($Y$46=4,Q91,""))))</f>
        <v>#DIV/0!</v>
      </c>
      <c r="V91" s="8" t="e">
        <f>IF($Y$46=1,IF(AND($B$40&gt;$F$40,$B$40&gt;$J$40),H91,IF($F$40&gt;$J$40,M91,IF($J$40&gt;$F$40,R91,""))),IF($Y$46=2,H91,IF($Y$46=3,M91,IF($Y$46=4,R91,""))))</f>
        <v>#DIV/0!</v>
      </c>
      <c r="W91" s="8"/>
      <c r="X91" s="8"/>
      <c r="Y91" s="8"/>
      <c r="Z91" s="8"/>
    </row>
    <row r="92" spans="2:26" s="8" customFormat="1" hidden="1" x14ac:dyDescent="0.25">
      <c r="B92" s="8" t="s">
        <v>24</v>
      </c>
      <c r="C92" s="8">
        <f>J24</f>
        <v>0</v>
      </c>
      <c r="D92" s="8" t="e">
        <f t="shared" si="2"/>
        <v>#DIV/0!</v>
      </c>
      <c r="E92" s="8" t="e">
        <f t="shared" si="3"/>
        <v>#DIV/0!</v>
      </c>
      <c r="J92" s="8" t="e">
        <f t="shared" si="4"/>
        <v>#DIV/0!</v>
      </c>
      <c r="O92" s="8" t="e">
        <f t="shared" si="5"/>
        <v>#DIV/0!</v>
      </c>
    </row>
    <row r="93" spans="2:26" s="8" customFormat="1" hidden="1" x14ac:dyDescent="0.25">
      <c r="B93" s="8" t="s">
        <v>24</v>
      </c>
      <c r="C93" s="8">
        <f>K24</f>
        <v>0</v>
      </c>
      <c r="D93" s="8" t="e">
        <f t="shared" si="2"/>
        <v>#DIV/0!</v>
      </c>
      <c r="E93" s="8" t="e">
        <f t="shared" si="3"/>
        <v>#DIV/0!</v>
      </c>
      <c r="J93" s="8" t="e">
        <f t="shared" si="4"/>
        <v>#DIV/0!</v>
      </c>
      <c r="O93" s="8" t="e">
        <f t="shared" si="5"/>
        <v>#DIV/0!</v>
      </c>
    </row>
    <row r="94" spans="2:26" hidden="1" x14ac:dyDescent="0.25">
      <c r="B94" s="8" t="s">
        <v>25</v>
      </c>
      <c r="C94" s="8">
        <f>L17</f>
        <v>0</v>
      </c>
      <c r="D94" s="8" t="e">
        <f t="shared" si="2"/>
        <v>#DIV/0!</v>
      </c>
      <c r="E94" s="8" t="e">
        <f t="shared" si="3"/>
        <v>#DIV/0!</v>
      </c>
      <c r="F94" s="8" t="e">
        <f>AVERAGE(E94:E96)</f>
        <v>#DIV/0!</v>
      </c>
      <c r="G94" s="8" t="e">
        <f>_xlfn.STDEV.P(E94:E96)</f>
        <v>#DIV/0!</v>
      </c>
      <c r="H94" s="8" t="e">
        <f>IF(AND(F94&lt;$B$30, F94&gt;$B$36),$B$119,$B$120)</f>
        <v>#DIV/0!</v>
      </c>
      <c r="I94" s="8"/>
      <c r="J94" s="8" t="e">
        <f t="shared" si="4"/>
        <v>#DIV/0!</v>
      </c>
      <c r="K94" s="8" t="e">
        <f>AVERAGE(J94:J96)</f>
        <v>#DIV/0!</v>
      </c>
      <c r="L94" s="8" t="e">
        <f>_xlfn.STDEV.P(J94:J96)</f>
        <v>#DIV/0!</v>
      </c>
      <c r="M94" s="8" t="e">
        <f>IF(AND(K94&lt;$B$31, K94&gt;$B$36),$B$119,$B$120)</f>
        <v>#DIV/0!</v>
      </c>
      <c r="N94" s="8"/>
      <c r="O94" s="8" t="e">
        <f t="shared" si="5"/>
        <v>#DIV/0!</v>
      </c>
      <c r="P94" s="8" t="e">
        <f>AVERAGE(O94:O96)</f>
        <v>#DIV/0!</v>
      </c>
      <c r="Q94" s="8" t="e">
        <f>_xlfn.STDEV.P(O94:O96)</f>
        <v>#DIV/0!</v>
      </c>
      <c r="R94" s="8" t="e">
        <f>IF(AND(P94&lt;$B$30, P94&gt;$B$35),$B$119,$B$120)</f>
        <v>#DIV/0!</v>
      </c>
      <c r="S94" s="8"/>
      <c r="T94" s="8" t="e">
        <f>IF($Y$46=1,IF(AND($B$40&gt;$F$40,$B$40&gt;$J$40),F94,IF($F$40&gt;$J$40,K94,IF($J$40&gt;$F$40,P94,""))),IF($Y$46=2,F94,IF($Y$46=3,K94,IF($Y$46=4,P94,""))))</f>
        <v>#DIV/0!</v>
      </c>
      <c r="U94" s="8" t="e">
        <f>IF($Y$46=1,IF(AND($B$40&gt;$F$40,$B$40&gt;$J$40),G94,IF($F$40&gt;$J$40,L94,IF($J$40&gt;$F$40,Q94,""))),IF($Y$46=2,G94,IF($Y$46=3,L94,IF($Y$46=4,Q94,""))))</f>
        <v>#DIV/0!</v>
      </c>
      <c r="V94" s="8" t="e">
        <f>IF($Y$46=1,IF(AND($B$40&gt;$F$40,$B$40&gt;$J$40),H94,IF($F$40&gt;$J$40,M94,IF($J$40&gt;$F$40,R94,""))),IF($Y$46=2,H94,IF($Y$46=3,M94,IF($Y$46=4,R94,""))))</f>
        <v>#DIV/0!</v>
      </c>
      <c r="W94" s="8"/>
      <c r="X94" s="8"/>
      <c r="Y94" s="8"/>
      <c r="Z94" s="8"/>
    </row>
    <row r="95" spans="2:26" s="8" customFormat="1" hidden="1" x14ac:dyDescent="0.25">
      <c r="B95" s="8" t="s">
        <v>25</v>
      </c>
      <c r="C95" s="8">
        <f>M17</f>
        <v>0</v>
      </c>
      <c r="D95" s="8" t="e">
        <f t="shared" si="2"/>
        <v>#DIV/0!</v>
      </c>
      <c r="E95" s="8" t="e">
        <f t="shared" si="3"/>
        <v>#DIV/0!</v>
      </c>
      <c r="J95" s="8" t="e">
        <f t="shared" si="4"/>
        <v>#DIV/0!</v>
      </c>
      <c r="O95" s="8" t="e">
        <f t="shared" si="5"/>
        <v>#DIV/0!</v>
      </c>
    </row>
    <row r="96" spans="2:26" s="8" customFormat="1" hidden="1" x14ac:dyDescent="0.25">
      <c r="B96" s="8" t="s">
        <v>25</v>
      </c>
      <c r="C96" s="8">
        <f>N17</f>
        <v>0</v>
      </c>
      <c r="D96" s="8" t="e">
        <f t="shared" si="2"/>
        <v>#DIV/0!</v>
      </c>
      <c r="E96" s="8" t="e">
        <f t="shared" si="3"/>
        <v>#DIV/0!</v>
      </c>
      <c r="J96" s="8" t="e">
        <f t="shared" si="4"/>
        <v>#DIV/0!</v>
      </c>
      <c r="O96" s="8" t="e">
        <f t="shared" si="5"/>
        <v>#DIV/0!</v>
      </c>
    </row>
    <row r="97" spans="2:26" hidden="1" x14ac:dyDescent="0.25">
      <c r="B97" s="8" t="s">
        <v>26</v>
      </c>
      <c r="C97" s="8">
        <f>L18</f>
        <v>0</v>
      </c>
      <c r="D97" s="8" t="e">
        <f t="shared" si="2"/>
        <v>#DIV/0!</v>
      </c>
      <c r="E97" s="8" t="e">
        <f t="shared" si="3"/>
        <v>#DIV/0!</v>
      </c>
      <c r="F97" s="8" t="e">
        <f>AVERAGE(E97:E99)</f>
        <v>#DIV/0!</v>
      </c>
      <c r="G97" s="8" t="e">
        <f>_xlfn.STDEV.P(E97:E99)</f>
        <v>#DIV/0!</v>
      </c>
      <c r="H97" s="8" t="e">
        <f>IF(AND(F97&lt;$B$30, F97&gt;$B$36),$B$119,$B$120)</f>
        <v>#DIV/0!</v>
      </c>
      <c r="I97" s="8"/>
      <c r="J97" s="8" t="e">
        <f t="shared" si="4"/>
        <v>#DIV/0!</v>
      </c>
      <c r="K97" s="8" t="e">
        <f>AVERAGE(J97:J99)</f>
        <v>#DIV/0!</v>
      </c>
      <c r="L97" s="8" t="e">
        <f>_xlfn.STDEV.P(J97:J99)</f>
        <v>#DIV/0!</v>
      </c>
      <c r="M97" s="8" t="e">
        <f>IF(AND(K97&lt;$B$31, K97&gt;$B$36),$B$119,$B$120)</f>
        <v>#DIV/0!</v>
      </c>
      <c r="N97" s="8"/>
      <c r="O97" s="8" t="e">
        <f t="shared" si="5"/>
        <v>#DIV/0!</v>
      </c>
      <c r="P97" s="8" t="e">
        <f>AVERAGE(O97:O99)</f>
        <v>#DIV/0!</v>
      </c>
      <c r="Q97" s="8" t="e">
        <f>_xlfn.STDEV.P(O97:O99)</f>
        <v>#DIV/0!</v>
      </c>
      <c r="R97" s="8" t="e">
        <f>IF(AND(P97&lt;$B$30, P97&gt;$B$35),$B$119,$B$120)</f>
        <v>#DIV/0!</v>
      </c>
      <c r="S97" s="8"/>
      <c r="T97" s="8" t="e">
        <f>IF($Y$46=1,IF(AND($B$40&gt;$F$40,$B$40&gt;$J$40),F97,IF($F$40&gt;$J$40,K97,IF($J$40&gt;$F$40,P97,""))),IF($Y$46=2,F97,IF($Y$46=3,K97,IF($Y$46=4,P97,""))))</f>
        <v>#DIV/0!</v>
      </c>
      <c r="U97" s="8" t="e">
        <f>IF($Y$46=1,IF(AND($B$40&gt;$F$40,$B$40&gt;$J$40),G97,IF($F$40&gt;$J$40,L97,IF($J$40&gt;$F$40,Q97,""))),IF($Y$46=2,G97,IF($Y$46=3,L97,IF($Y$46=4,Q97,""))))</f>
        <v>#DIV/0!</v>
      </c>
      <c r="V97" s="8" t="e">
        <f>IF($Y$46=1,IF(AND($B$40&gt;$F$40,$B$40&gt;$J$40),H97,IF($F$40&gt;$J$40,M97,IF($J$40&gt;$F$40,R97,""))),IF($Y$46=2,H97,IF($Y$46=3,M97,IF($Y$46=4,R97,""))))</f>
        <v>#DIV/0!</v>
      </c>
      <c r="W97" s="8"/>
      <c r="X97" s="8"/>
      <c r="Y97" s="8"/>
      <c r="Z97" s="8"/>
    </row>
    <row r="98" spans="2:26" s="8" customFormat="1" hidden="1" x14ac:dyDescent="0.25">
      <c r="B98" s="8" t="s">
        <v>26</v>
      </c>
      <c r="C98" s="8">
        <f>M18</f>
        <v>0</v>
      </c>
      <c r="D98" s="8" t="e">
        <f t="shared" si="2"/>
        <v>#DIV/0!</v>
      </c>
      <c r="E98" s="8" t="e">
        <f t="shared" si="3"/>
        <v>#DIV/0!</v>
      </c>
      <c r="J98" s="8" t="e">
        <f t="shared" si="4"/>
        <v>#DIV/0!</v>
      </c>
      <c r="O98" s="8" t="e">
        <f t="shared" si="5"/>
        <v>#DIV/0!</v>
      </c>
    </row>
    <row r="99" spans="2:26" s="8" customFormat="1" hidden="1" x14ac:dyDescent="0.25">
      <c r="B99" s="8" t="s">
        <v>26</v>
      </c>
      <c r="C99" s="8">
        <f>N18</f>
        <v>0</v>
      </c>
      <c r="D99" s="8" t="e">
        <f t="shared" si="2"/>
        <v>#DIV/0!</v>
      </c>
      <c r="E99" s="8" t="e">
        <f t="shared" si="3"/>
        <v>#DIV/0!</v>
      </c>
      <c r="J99" s="8" t="e">
        <f t="shared" si="4"/>
        <v>#DIV/0!</v>
      </c>
      <c r="O99" s="8" t="e">
        <f t="shared" si="5"/>
        <v>#DIV/0!</v>
      </c>
    </row>
    <row r="100" spans="2:26" hidden="1" x14ac:dyDescent="0.25">
      <c r="B100" s="8" t="s">
        <v>27</v>
      </c>
      <c r="C100" s="8">
        <f>L19</f>
        <v>0</v>
      </c>
      <c r="D100" s="8" t="e">
        <f t="shared" si="2"/>
        <v>#DIV/0!</v>
      </c>
      <c r="E100" s="8" t="e">
        <f t="shared" si="3"/>
        <v>#DIV/0!</v>
      </c>
      <c r="F100" s="8" t="e">
        <f>AVERAGE(E100:E102)</f>
        <v>#DIV/0!</v>
      </c>
      <c r="G100" s="8" t="e">
        <f>_xlfn.STDEV.P(E100:E102)</f>
        <v>#DIV/0!</v>
      </c>
      <c r="H100" s="8" t="e">
        <f>IF(AND(F100&lt;$B$30, F100&gt;$B$36),$B$119,$B$120)</f>
        <v>#DIV/0!</v>
      </c>
      <c r="I100" s="8"/>
      <c r="J100" s="8" t="e">
        <f t="shared" si="4"/>
        <v>#DIV/0!</v>
      </c>
      <c r="K100" s="8" t="e">
        <f>AVERAGE(J100:J102)</f>
        <v>#DIV/0!</v>
      </c>
      <c r="L100" s="8" t="e">
        <f>_xlfn.STDEV.P(J100:J102)</f>
        <v>#DIV/0!</v>
      </c>
      <c r="M100" s="8" t="e">
        <f>IF(AND(K100&lt;$B$31, K100&gt;$B$36),$B$119,$B$120)</f>
        <v>#DIV/0!</v>
      </c>
      <c r="N100" s="8"/>
      <c r="O100" s="8" t="e">
        <f t="shared" si="5"/>
        <v>#DIV/0!</v>
      </c>
      <c r="P100" s="8" t="e">
        <f>AVERAGE(O100:O102)</f>
        <v>#DIV/0!</v>
      </c>
      <c r="Q100" s="8" t="e">
        <f>_xlfn.STDEV.P(O100:O102)</f>
        <v>#DIV/0!</v>
      </c>
      <c r="R100" s="8" t="e">
        <f>IF(AND(P100&lt;$B$30, P100&gt;$B$35),$B$119,$B$120)</f>
        <v>#DIV/0!</v>
      </c>
      <c r="S100" s="8"/>
      <c r="T100" s="8" t="e">
        <f>IF($Y$46=1,IF(AND($B$40&gt;$F$40,$B$40&gt;$J$40),F100,IF($F$40&gt;$J$40,K100,IF($J$40&gt;$F$40,P100,""))),IF($Y$46=2,F100,IF($Y$46=3,K100,IF($Y$46=4,P100,""))))</f>
        <v>#DIV/0!</v>
      </c>
      <c r="U100" s="8" t="e">
        <f>IF($Y$46=1,IF(AND($B$40&gt;$F$40,$B$40&gt;$J$40),G100,IF($F$40&gt;$J$40,L100,IF($J$40&gt;$F$40,Q100,""))),IF($Y$46=2,G100,IF($Y$46=3,L100,IF($Y$46=4,Q100,""))))</f>
        <v>#DIV/0!</v>
      </c>
      <c r="V100" s="8" t="e">
        <f>IF($Y$46=1,IF(AND($B$40&gt;$F$40,$B$40&gt;$J$40),H100,IF($F$40&gt;$J$40,M100,IF($J$40&gt;$F$40,R100,""))),IF($Y$46=2,H100,IF($Y$46=3,M100,IF($Y$46=4,R100,""))))</f>
        <v>#DIV/0!</v>
      </c>
      <c r="W100" s="8"/>
      <c r="X100" s="8"/>
      <c r="Y100" s="8"/>
      <c r="Z100" s="8"/>
    </row>
    <row r="101" spans="2:26" s="8" customFormat="1" hidden="1" x14ac:dyDescent="0.25">
      <c r="B101" s="8" t="s">
        <v>27</v>
      </c>
      <c r="C101" s="8">
        <f>M19</f>
        <v>0</v>
      </c>
      <c r="D101" s="8" t="e">
        <f t="shared" si="2"/>
        <v>#DIV/0!</v>
      </c>
      <c r="E101" s="8" t="e">
        <f t="shared" si="3"/>
        <v>#DIV/0!</v>
      </c>
      <c r="J101" s="8" t="e">
        <f t="shared" si="4"/>
        <v>#DIV/0!</v>
      </c>
      <c r="O101" s="8" t="e">
        <f t="shared" si="5"/>
        <v>#DIV/0!</v>
      </c>
    </row>
    <row r="102" spans="2:26" s="8" customFormat="1" hidden="1" x14ac:dyDescent="0.25">
      <c r="B102" s="8" t="s">
        <v>27</v>
      </c>
      <c r="C102" s="8">
        <f>N19</f>
        <v>0</v>
      </c>
      <c r="D102" s="8" t="e">
        <f t="shared" si="2"/>
        <v>#DIV/0!</v>
      </c>
      <c r="E102" s="8" t="e">
        <f t="shared" si="3"/>
        <v>#DIV/0!</v>
      </c>
      <c r="J102" s="8" t="e">
        <f t="shared" si="4"/>
        <v>#DIV/0!</v>
      </c>
      <c r="O102" s="8" t="e">
        <f t="shared" si="5"/>
        <v>#DIV/0!</v>
      </c>
    </row>
    <row r="103" spans="2:26" hidden="1" x14ac:dyDescent="0.25">
      <c r="B103" s="8" t="s">
        <v>28</v>
      </c>
      <c r="C103" s="8">
        <f>L20</f>
        <v>0</v>
      </c>
      <c r="D103" s="8" t="e">
        <f t="shared" si="2"/>
        <v>#DIV/0!</v>
      </c>
      <c r="E103" s="8" t="e">
        <f t="shared" si="3"/>
        <v>#DIV/0!</v>
      </c>
      <c r="F103" s="8" t="e">
        <f>AVERAGE(E103:E105)</f>
        <v>#DIV/0!</v>
      </c>
      <c r="G103" s="8" t="e">
        <f>_xlfn.STDEV.P(E103:E105)</f>
        <v>#DIV/0!</v>
      </c>
      <c r="H103" s="8" t="e">
        <f>IF(AND(F103&lt;$B$30, F103&gt;$B$36),$B$119,$B$120)</f>
        <v>#DIV/0!</v>
      </c>
      <c r="I103" s="8"/>
      <c r="J103" s="8" t="e">
        <f t="shared" si="4"/>
        <v>#DIV/0!</v>
      </c>
      <c r="K103" s="8" t="e">
        <f>AVERAGE(J103:J105)</f>
        <v>#DIV/0!</v>
      </c>
      <c r="L103" s="8" t="e">
        <f>_xlfn.STDEV.P(J103:J105)</f>
        <v>#DIV/0!</v>
      </c>
      <c r="M103" s="8" t="e">
        <f>IF(AND(K103&lt;$B$31, K103&gt;$B$36),$B$119,$B$120)</f>
        <v>#DIV/0!</v>
      </c>
      <c r="N103" s="8"/>
      <c r="O103" s="8" t="e">
        <f t="shared" si="5"/>
        <v>#DIV/0!</v>
      </c>
      <c r="P103" s="8" t="e">
        <f>AVERAGE(O103:O105)</f>
        <v>#DIV/0!</v>
      </c>
      <c r="Q103" s="8" t="e">
        <f>_xlfn.STDEV.P(O103:O105)</f>
        <v>#DIV/0!</v>
      </c>
      <c r="R103" s="8" t="e">
        <f>IF(AND(P103&lt;$B$30, P103&gt;$B$35),$B$119,$B$120)</f>
        <v>#DIV/0!</v>
      </c>
      <c r="S103" s="8"/>
      <c r="T103" s="8" t="e">
        <f>IF($Y$46=1,IF(AND($B$40&gt;$F$40,$B$40&gt;$J$40),F103,IF($F$40&gt;$J$40,K103,IF($J$40&gt;$F$40,P103,""))),IF($Y$46=2,F103,IF($Y$46=3,K103,IF($Y$46=4,P103,""))))</f>
        <v>#DIV/0!</v>
      </c>
      <c r="U103" s="8" t="e">
        <f>IF($Y$46=1,IF(AND($B$40&gt;$F$40,$B$40&gt;$J$40),G103,IF($F$40&gt;$J$40,L103,IF($J$40&gt;$F$40,Q103,""))),IF($Y$46=2,G103,IF($Y$46=3,L103,IF($Y$46=4,Q103,""))))</f>
        <v>#DIV/0!</v>
      </c>
      <c r="V103" s="8" t="e">
        <f>IF($Y$46=1,IF(AND($B$40&gt;$F$40,$B$40&gt;$J$40),H103,IF($F$40&gt;$J$40,M103,IF($J$40&gt;$F$40,R103,""))),IF($Y$46=2,H103,IF($Y$46=3,M103,IF($Y$46=4,R103,""))))</f>
        <v>#DIV/0!</v>
      </c>
      <c r="W103" s="8"/>
      <c r="X103" s="8"/>
      <c r="Y103" s="8"/>
      <c r="Z103" s="8"/>
    </row>
    <row r="104" spans="2:26" s="8" customFormat="1" hidden="1" x14ac:dyDescent="0.25">
      <c r="B104" s="8" t="s">
        <v>28</v>
      </c>
      <c r="C104" s="8">
        <f>M20</f>
        <v>0</v>
      </c>
      <c r="D104" s="8" t="e">
        <f t="shared" si="2"/>
        <v>#DIV/0!</v>
      </c>
      <c r="E104" s="8" t="e">
        <f t="shared" si="3"/>
        <v>#DIV/0!</v>
      </c>
      <c r="J104" s="8" t="e">
        <f t="shared" si="4"/>
        <v>#DIV/0!</v>
      </c>
      <c r="O104" s="8" t="e">
        <f t="shared" si="5"/>
        <v>#DIV/0!</v>
      </c>
    </row>
    <row r="105" spans="2:26" s="8" customFormat="1" hidden="1" x14ac:dyDescent="0.25">
      <c r="B105" s="8" t="s">
        <v>28</v>
      </c>
      <c r="C105" s="8">
        <f>N20</f>
        <v>0</v>
      </c>
      <c r="D105" s="8" t="e">
        <f t="shared" si="2"/>
        <v>#DIV/0!</v>
      </c>
      <c r="E105" s="8" t="e">
        <f t="shared" si="3"/>
        <v>#DIV/0!</v>
      </c>
      <c r="J105" s="8" t="e">
        <f t="shared" si="4"/>
        <v>#DIV/0!</v>
      </c>
      <c r="O105" s="8" t="e">
        <f t="shared" si="5"/>
        <v>#DIV/0!</v>
      </c>
    </row>
    <row r="106" spans="2:26" hidden="1" x14ac:dyDescent="0.25">
      <c r="B106" s="8" t="s">
        <v>29</v>
      </c>
      <c r="C106" s="8">
        <f>L21</f>
        <v>0</v>
      </c>
      <c r="D106" s="8" t="e">
        <f t="shared" si="2"/>
        <v>#DIV/0!</v>
      </c>
      <c r="E106" s="8" t="e">
        <f t="shared" si="3"/>
        <v>#DIV/0!</v>
      </c>
      <c r="F106" s="8" t="e">
        <f>AVERAGE(E106:E108)</f>
        <v>#DIV/0!</v>
      </c>
      <c r="G106" s="8" t="e">
        <f>_xlfn.STDEV.P(E106:E108)</f>
        <v>#DIV/0!</v>
      </c>
      <c r="H106" s="8" t="e">
        <f>IF(AND(F106&lt;$B$30, F106&gt;$B$36),$B$119,$B$120)</f>
        <v>#DIV/0!</v>
      </c>
      <c r="I106" s="8"/>
      <c r="J106" s="8" t="e">
        <f t="shared" si="4"/>
        <v>#DIV/0!</v>
      </c>
      <c r="K106" s="8" t="e">
        <f>AVERAGE(J106:J108)</f>
        <v>#DIV/0!</v>
      </c>
      <c r="L106" s="8" t="e">
        <f>_xlfn.STDEV.P(J106:J108)</f>
        <v>#DIV/0!</v>
      </c>
      <c r="M106" s="8" t="e">
        <f>IF(AND(K106&lt;$B$31, K106&gt;$B$36),$B$119,$B$120)</f>
        <v>#DIV/0!</v>
      </c>
      <c r="N106" s="8"/>
      <c r="O106" s="8" t="e">
        <f t="shared" si="5"/>
        <v>#DIV/0!</v>
      </c>
      <c r="P106" s="8" t="e">
        <f>AVERAGE(O106:O108)</f>
        <v>#DIV/0!</v>
      </c>
      <c r="Q106" s="8" t="e">
        <f>_xlfn.STDEV.P(O106:O108)</f>
        <v>#DIV/0!</v>
      </c>
      <c r="R106" s="8" t="e">
        <f>IF(AND(P106&lt;$B$30, P106&gt;$B$35),$B$119,$B$120)</f>
        <v>#DIV/0!</v>
      </c>
      <c r="S106" s="8"/>
      <c r="T106" s="8" t="e">
        <f>IF($Y$46=1,IF(AND($B$40&gt;$F$40,$B$40&gt;$J$40),F106,IF($F$40&gt;$J$40,K106,IF($J$40&gt;$F$40,P106,""))),IF($Y$46=2,F106,IF($Y$46=3,K106,IF($Y$46=4,P106,""))))</f>
        <v>#DIV/0!</v>
      </c>
      <c r="U106" s="8" t="e">
        <f>IF($Y$46=1,IF(AND($B$40&gt;$F$40,$B$40&gt;$J$40),G106,IF($F$40&gt;$J$40,L106,IF($J$40&gt;$F$40,Q106,""))),IF($Y$46=2,G106,IF($Y$46=3,L106,IF($Y$46=4,Q106,""))))</f>
        <v>#DIV/0!</v>
      </c>
      <c r="V106" s="8" t="e">
        <f>IF($Y$46=1,IF(AND($B$40&gt;$F$40,$B$40&gt;$J$40),H106,IF($F$40&gt;$J$40,M106,IF($J$40&gt;$F$40,R106,""))),IF($Y$46=2,H106,IF($Y$46=3,M106,IF($Y$46=4,R106,""))))</f>
        <v>#DIV/0!</v>
      </c>
      <c r="W106" s="8"/>
      <c r="X106" s="8"/>
      <c r="Y106" s="8"/>
      <c r="Z106" s="8"/>
    </row>
    <row r="107" spans="2:26" s="8" customFormat="1" hidden="1" x14ac:dyDescent="0.25">
      <c r="B107" s="8" t="s">
        <v>29</v>
      </c>
      <c r="C107" s="8">
        <f>M21</f>
        <v>0</v>
      </c>
      <c r="D107" s="8" t="e">
        <f t="shared" si="2"/>
        <v>#DIV/0!</v>
      </c>
      <c r="E107" s="8" t="e">
        <f t="shared" si="3"/>
        <v>#DIV/0!</v>
      </c>
      <c r="J107" s="8" t="e">
        <f t="shared" si="4"/>
        <v>#DIV/0!</v>
      </c>
      <c r="O107" s="8" t="e">
        <f t="shared" si="5"/>
        <v>#DIV/0!</v>
      </c>
    </row>
    <row r="108" spans="2:26" s="8" customFormat="1" hidden="1" x14ac:dyDescent="0.25">
      <c r="B108" s="8" t="s">
        <v>29</v>
      </c>
      <c r="C108" s="8">
        <f>N21</f>
        <v>0</v>
      </c>
      <c r="D108" s="8" t="e">
        <f t="shared" si="2"/>
        <v>#DIV/0!</v>
      </c>
      <c r="E108" s="8" t="e">
        <f t="shared" si="3"/>
        <v>#DIV/0!</v>
      </c>
      <c r="J108" s="8" t="e">
        <f t="shared" si="4"/>
        <v>#DIV/0!</v>
      </c>
      <c r="O108" s="8" t="e">
        <f t="shared" si="5"/>
        <v>#DIV/0!</v>
      </c>
    </row>
    <row r="109" spans="2:26" hidden="1" x14ac:dyDescent="0.25">
      <c r="B109" s="8" t="s">
        <v>30</v>
      </c>
      <c r="C109" s="8">
        <f>L22</f>
        <v>0</v>
      </c>
      <c r="D109" s="8" t="e">
        <f t="shared" si="2"/>
        <v>#DIV/0!</v>
      </c>
      <c r="E109" s="8" t="e">
        <f t="shared" si="3"/>
        <v>#DIV/0!</v>
      </c>
      <c r="F109" s="8" t="e">
        <f>AVERAGE(E109:E111)</f>
        <v>#DIV/0!</v>
      </c>
      <c r="G109" s="8" t="e">
        <f>_xlfn.STDEV.P(E109:E111)</f>
        <v>#DIV/0!</v>
      </c>
      <c r="H109" s="8" t="e">
        <f>IF(AND(F109&lt;$B$30, F109&gt;$B$36),$B$119,$B$120)</f>
        <v>#DIV/0!</v>
      </c>
      <c r="I109" s="8"/>
      <c r="J109" s="8" t="e">
        <f t="shared" si="4"/>
        <v>#DIV/0!</v>
      </c>
      <c r="K109" s="8" t="e">
        <f>AVERAGE(J109:J111)</f>
        <v>#DIV/0!</v>
      </c>
      <c r="L109" s="8" t="e">
        <f>_xlfn.STDEV.P(J109:J111)</f>
        <v>#DIV/0!</v>
      </c>
      <c r="M109" s="8" t="e">
        <f>IF(AND(K109&lt;$B$31, K109&gt;$B$36),$B$119,$B$120)</f>
        <v>#DIV/0!</v>
      </c>
      <c r="N109" s="8"/>
      <c r="O109" s="8" t="e">
        <f t="shared" si="5"/>
        <v>#DIV/0!</v>
      </c>
      <c r="P109" s="8" t="e">
        <f>AVERAGE(O109:O111)</f>
        <v>#DIV/0!</v>
      </c>
      <c r="Q109" s="8" t="e">
        <f>_xlfn.STDEV.P(O109:O111)</f>
        <v>#DIV/0!</v>
      </c>
      <c r="R109" s="8" t="e">
        <f>IF(AND(P109&lt;$B$30, P109&gt;$B$35),$B$119,$B$120)</f>
        <v>#DIV/0!</v>
      </c>
      <c r="S109" s="8"/>
      <c r="T109" s="8" t="e">
        <f>IF($Y$46=1,IF(AND($B$40&gt;$F$40,$B$40&gt;$J$40),F109,IF($F$40&gt;$J$40,K109,IF($J$40&gt;$F$40,P109,""))),IF($Y$46=2,F109,IF($Y$46=3,K109,IF($Y$46=4,P109,""))))</f>
        <v>#DIV/0!</v>
      </c>
      <c r="U109" s="8" t="e">
        <f>IF($Y$46=1,IF(AND($B$40&gt;$F$40,$B$40&gt;$J$40),G109,IF($F$40&gt;$J$40,L109,IF($J$40&gt;$F$40,Q109,""))),IF($Y$46=2,G109,IF($Y$46=3,L109,IF($Y$46=4,Q109,""))))</f>
        <v>#DIV/0!</v>
      </c>
      <c r="V109" s="8" t="e">
        <f>IF($Y$46=1,IF(AND($B$40&gt;$F$40,$B$40&gt;$J$40),H109,IF($F$40&gt;$J$40,M109,IF($J$40&gt;$F$40,R109,""))),IF($Y$46=2,H109,IF($Y$46=3,M109,IF($Y$46=4,R109,""))))</f>
        <v>#DIV/0!</v>
      </c>
      <c r="W109" s="8"/>
      <c r="X109" s="8"/>
      <c r="Y109" s="8"/>
      <c r="Z109" s="8"/>
    </row>
    <row r="110" spans="2:26" s="8" customFormat="1" hidden="1" x14ac:dyDescent="0.25">
      <c r="B110" s="8" t="s">
        <v>30</v>
      </c>
      <c r="C110" s="8">
        <f>M22</f>
        <v>0</v>
      </c>
      <c r="D110" s="8" t="e">
        <f t="shared" si="2"/>
        <v>#DIV/0!</v>
      </c>
      <c r="E110" s="8" t="e">
        <f t="shared" si="3"/>
        <v>#DIV/0!</v>
      </c>
      <c r="J110" s="8" t="e">
        <f t="shared" si="4"/>
        <v>#DIV/0!</v>
      </c>
      <c r="O110" s="8" t="e">
        <f t="shared" si="5"/>
        <v>#DIV/0!</v>
      </c>
    </row>
    <row r="111" spans="2:26" s="8" customFormat="1" hidden="1" x14ac:dyDescent="0.25">
      <c r="B111" s="8" t="s">
        <v>30</v>
      </c>
      <c r="C111" s="8">
        <f>N22</f>
        <v>0</v>
      </c>
      <c r="D111" s="8" t="e">
        <f t="shared" si="2"/>
        <v>#DIV/0!</v>
      </c>
      <c r="E111" s="8" t="e">
        <f t="shared" ref="E111:E117" si="6">IF(D111&gt;0,(D111/$B$43)^(1/$C$43),"")</f>
        <v>#DIV/0!</v>
      </c>
      <c r="J111" s="8" t="e">
        <f t="shared" ref="J111:J117" si="7">IF(D111&gt;0,(D111/$F$43)^(1/$G$43),"")</f>
        <v>#DIV/0!</v>
      </c>
      <c r="O111" s="8" t="e">
        <f t="shared" ref="O111:O117" si="8">IF(D111&gt;0,(D111/$J$43)^(1/$K$43),"")</f>
        <v>#DIV/0!</v>
      </c>
    </row>
    <row r="112" spans="2:26" hidden="1" x14ac:dyDescent="0.25">
      <c r="B112" s="8" t="s">
        <v>31</v>
      </c>
      <c r="C112" s="8">
        <f>L23</f>
        <v>0</v>
      </c>
      <c r="D112" s="8" t="e">
        <f t="shared" si="2"/>
        <v>#DIV/0!</v>
      </c>
      <c r="E112" s="8" t="e">
        <f t="shared" si="6"/>
        <v>#DIV/0!</v>
      </c>
      <c r="F112" s="8" t="e">
        <f>AVERAGE(E112:E114)</f>
        <v>#DIV/0!</v>
      </c>
      <c r="G112" s="8" t="e">
        <f>_xlfn.STDEV.P(E112:E114)</f>
        <v>#DIV/0!</v>
      </c>
      <c r="H112" s="8" t="e">
        <f>IF(AND(F112&lt;$B$30, F112&gt;$B$36),$B$119,$B$120)</f>
        <v>#DIV/0!</v>
      </c>
      <c r="I112" s="8"/>
      <c r="J112" s="8" t="e">
        <f t="shared" si="7"/>
        <v>#DIV/0!</v>
      </c>
      <c r="K112" s="8" t="e">
        <f>AVERAGE(J112:J114)</f>
        <v>#DIV/0!</v>
      </c>
      <c r="L112" s="8" t="e">
        <f>_xlfn.STDEV.P(J112:J114)</f>
        <v>#DIV/0!</v>
      </c>
      <c r="M112" s="8" t="e">
        <f>IF(AND(K112&lt;$B$31, K112&gt;$B$36),$B$119,$B$120)</f>
        <v>#DIV/0!</v>
      </c>
      <c r="N112" s="8"/>
      <c r="O112" s="8" t="e">
        <f t="shared" si="8"/>
        <v>#DIV/0!</v>
      </c>
      <c r="P112" s="8" t="e">
        <f>AVERAGE(O112:O114)</f>
        <v>#DIV/0!</v>
      </c>
      <c r="Q112" s="8" t="e">
        <f>_xlfn.STDEV.P(O112:O114)</f>
        <v>#DIV/0!</v>
      </c>
      <c r="R112" s="8" t="e">
        <f>IF(AND(P112&lt;$B$30, P112&gt;$B$35),$B$119,$B$120)</f>
        <v>#DIV/0!</v>
      </c>
      <c r="S112" s="8"/>
      <c r="T112" s="8" t="e">
        <f>IF($Y$46=1,IF(AND($B$40&gt;$F$40,$B$40&gt;$J$40),F112,IF($F$40&gt;$J$40,K112,IF($J$40&gt;$F$40,P112,""))),IF($Y$46=2,F112,IF($Y$46=3,K112,IF($Y$46=4,P112,""))))</f>
        <v>#DIV/0!</v>
      </c>
      <c r="U112" s="8" t="e">
        <f>IF($Y$46=1,IF(AND($B$40&gt;$F$40,$B$40&gt;$J$40),G112,IF($F$40&gt;$J$40,L112,IF($J$40&gt;$F$40,Q112,""))),IF($Y$46=2,G112,IF($Y$46=3,L112,IF($Y$46=4,Q112,""))))</f>
        <v>#DIV/0!</v>
      </c>
      <c r="V112" s="8" t="e">
        <f>IF($Y$46=1,IF(AND($B$40&gt;$F$40,$B$40&gt;$J$40),H112,IF($F$40&gt;$J$40,M112,IF($J$40&gt;$F$40,R112,""))),IF($Y$46=2,H112,IF($Y$46=3,M112,IF($Y$46=4,R112,""))))</f>
        <v>#DIV/0!</v>
      </c>
      <c r="W112" s="8"/>
      <c r="X112" s="8"/>
    </row>
    <row r="113" spans="2:26" s="8" customFormat="1" hidden="1" x14ac:dyDescent="0.25">
      <c r="B113" s="8" t="s">
        <v>31</v>
      </c>
      <c r="C113" s="8">
        <f>M23</f>
        <v>0</v>
      </c>
      <c r="D113" s="8" t="e">
        <f t="shared" ref="D113:D117" si="9">C113-$C$26</f>
        <v>#DIV/0!</v>
      </c>
      <c r="E113" s="8" t="e">
        <f t="shared" si="6"/>
        <v>#DIV/0!</v>
      </c>
      <c r="J113" s="8" t="e">
        <f t="shared" si="7"/>
        <v>#DIV/0!</v>
      </c>
      <c r="O113" s="8" t="e">
        <f t="shared" si="8"/>
        <v>#DIV/0!</v>
      </c>
      <c r="Y113"/>
      <c r="Z113"/>
    </row>
    <row r="114" spans="2:26" s="8" customFormat="1" hidden="1" x14ac:dyDescent="0.25">
      <c r="B114" s="8" t="s">
        <v>31</v>
      </c>
      <c r="C114" s="8">
        <f>N23</f>
        <v>0</v>
      </c>
      <c r="D114" s="8" t="e">
        <f t="shared" si="9"/>
        <v>#DIV/0!</v>
      </c>
      <c r="E114" s="8" t="e">
        <f t="shared" si="6"/>
        <v>#DIV/0!</v>
      </c>
      <c r="J114" s="8" t="e">
        <f t="shared" si="7"/>
        <v>#DIV/0!</v>
      </c>
      <c r="O114" s="8" t="e">
        <f t="shared" si="8"/>
        <v>#DIV/0!</v>
      </c>
      <c r="Y114"/>
      <c r="Z114"/>
    </row>
    <row r="115" spans="2:26" hidden="1" x14ac:dyDescent="0.25">
      <c r="B115" s="8" t="s">
        <v>32</v>
      </c>
      <c r="C115" s="8">
        <f>L24</f>
        <v>0</v>
      </c>
      <c r="D115" s="8" t="e">
        <f t="shared" si="9"/>
        <v>#DIV/0!</v>
      </c>
      <c r="E115" s="8" t="e">
        <f t="shared" si="6"/>
        <v>#DIV/0!</v>
      </c>
      <c r="F115" s="8" t="e">
        <f>AVERAGE(E115:E117)</f>
        <v>#DIV/0!</v>
      </c>
      <c r="G115" s="8" t="e">
        <f>_xlfn.STDEV.P(E115:E117)</f>
        <v>#DIV/0!</v>
      </c>
      <c r="H115" s="8" t="e">
        <f>IF(AND(F115&lt;$B$30, F115&gt;$B$36),$B$119,$B$120)</f>
        <v>#DIV/0!</v>
      </c>
      <c r="I115" s="8"/>
      <c r="J115" s="8" t="e">
        <f t="shared" si="7"/>
        <v>#DIV/0!</v>
      </c>
      <c r="K115" s="8" t="e">
        <f>AVERAGE(J115:J117)</f>
        <v>#DIV/0!</v>
      </c>
      <c r="L115" s="8" t="e">
        <f>_xlfn.STDEV.P(J115:J117)</f>
        <v>#DIV/0!</v>
      </c>
      <c r="M115" s="8" t="e">
        <f>IF(AND(K115&lt;$B$31, K115&gt;$B$36),$B$119,$B$120)</f>
        <v>#DIV/0!</v>
      </c>
      <c r="N115" s="8"/>
      <c r="O115" s="8" t="e">
        <f t="shared" si="8"/>
        <v>#DIV/0!</v>
      </c>
      <c r="P115" s="8" t="e">
        <f>AVERAGE(O115:O117)</f>
        <v>#DIV/0!</v>
      </c>
      <c r="Q115" s="8" t="e">
        <f>_xlfn.STDEV.P(O115:O117)</f>
        <v>#DIV/0!</v>
      </c>
      <c r="R115" s="8" t="e">
        <f>IF(AND(P115&lt;$B$30, P115&gt;$B$35),$B$119,$B$120)</f>
        <v>#DIV/0!</v>
      </c>
      <c r="S115" s="8"/>
      <c r="T115" s="8" t="e">
        <f>IF($Y$46=1,IF(AND($B$40&gt;$F$40,$B$40&gt;$J$40),F115,IF($F$40&gt;$J$40,K115,IF($J$40&gt;$F$40,P115,""))),IF($Y$46=2,F115,IF($Y$46=3,K115,IF($Y$46=4,P115,""))))</f>
        <v>#DIV/0!</v>
      </c>
      <c r="U115" s="8" t="e">
        <f>IF($Y$46=1,IF(AND($B$40&gt;$F$40,$B$40&gt;$J$40),G115,IF($F$40&gt;$J$40,L115,IF($J$40&gt;$F$40,Q115,""))),IF($Y$46=2,G115,IF($Y$46=3,L115,IF($Y$46=4,Q115,""))))</f>
        <v>#DIV/0!</v>
      </c>
      <c r="V115" s="8" t="e">
        <f>IF($Y$46=1,IF(AND($B$40&gt;$F$40,$B$40&gt;$J$40),H115,IF($F$40&gt;$J$40,M115,IF($J$40&gt;$F$40,R115,""))),IF($Y$46=2,H115,IF($Y$46=3,M115,IF($Y$46=4,R115,""))))</f>
        <v>#DIV/0!</v>
      </c>
      <c r="W115" s="8"/>
      <c r="X115" s="8"/>
    </row>
    <row r="116" spans="2:26" s="8" customFormat="1" hidden="1" x14ac:dyDescent="0.25">
      <c r="B116" s="8" t="s">
        <v>32</v>
      </c>
      <c r="C116" s="8">
        <f>M24</f>
        <v>0</v>
      </c>
      <c r="D116" s="8" t="e">
        <f t="shared" si="9"/>
        <v>#DIV/0!</v>
      </c>
      <c r="E116" s="8" t="e">
        <f t="shared" si="6"/>
        <v>#DIV/0!</v>
      </c>
      <c r="J116" s="8" t="e">
        <f t="shared" si="7"/>
        <v>#DIV/0!</v>
      </c>
      <c r="O116" s="8" t="e">
        <f t="shared" si="8"/>
        <v>#DIV/0!</v>
      </c>
      <c r="Y116"/>
      <c r="Z116"/>
    </row>
    <row r="117" spans="2:26" s="8" customFormat="1" hidden="1" x14ac:dyDescent="0.25">
      <c r="B117" s="8" t="s">
        <v>32</v>
      </c>
      <c r="C117" s="8">
        <f>N24</f>
        <v>0</v>
      </c>
      <c r="D117" s="8" t="e">
        <f t="shared" si="9"/>
        <v>#DIV/0!</v>
      </c>
      <c r="E117" s="8" t="e">
        <f t="shared" si="6"/>
        <v>#DIV/0!</v>
      </c>
      <c r="J117" s="8" t="e">
        <f t="shared" si="7"/>
        <v>#DIV/0!</v>
      </c>
      <c r="O117" s="8" t="e">
        <f t="shared" si="8"/>
        <v>#DIV/0!</v>
      </c>
      <c r="Y117"/>
      <c r="Z117"/>
    </row>
    <row r="118" spans="2:26" hidden="1" x14ac:dyDescent="0.25">
      <c r="G118" s="8"/>
      <c r="R118" s="8"/>
    </row>
    <row r="119" spans="2:26" hidden="1" x14ac:dyDescent="0.25">
      <c r="B119" t="s">
        <v>37</v>
      </c>
      <c r="G119" s="8"/>
    </row>
    <row r="120" spans="2:26" hidden="1" x14ac:dyDescent="0.25">
      <c r="B120" s="1" t="s">
        <v>36</v>
      </c>
      <c r="G120" s="8"/>
    </row>
    <row r="121" spans="2:26" hidden="1" x14ac:dyDescent="0.25">
      <c r="G121" s="8"/>
    </row>
    <row r="122" spans="2:26" hidden="1" x14ac:dyDescent="0.25">
      <c r="B122" s="8" t="e">
        <f>IF(0.99&gt;B40,B124,B125)</f>
        <v>#VALUE!</v>
      </c>
      <c r="G122" s="8"/>
    </row>
    <row r="123" spans="2:26" hidden="1" x14ac:dyDescent="0.25">
      <c r="G123" s="8"/>
    </row>
    <row r="124" spans="2:26" hidden="1" x14ac:dyDescent="0.25">
      <c r="B124" s="9" t="s">
        <v>46</v>
      </c>
      <c r="G124" s="8"/>
    </row>
    <row r="125" spans="2:26" hidden="1" x14ac:dyDescent="0.25">
      <c r="B125" s="8" t="s">
        <v>47</v>
      </c>
      <c r="G125" s="8"/>
    </row>
    <row r="126" spans="2:26" hidden="1" x14ac:dyDescent="0.25">
      <c r="G126" s="8"/>
    </row>
    <row r="127" spans="2:26" x14ac:dyDescent="0.25">
      <c r="G127" s="8"/>
    </row>
    <row r="128" spans="2:26" x14ac:dyDescent="0.25">
      <c r="G128" s="8"/>
    </row>
    <row r="129" spans="7:7" x14ac:dyDescent="0.25">
      <c r="G129" s="8"/>
    </row>
  </sheetData>
  <sheetProtection algorithmName="SHA-512" hashValue="AvJoqFcB13ZS7HAzftAuTFodtdzm1I14wGnOak/IZDpq4XkCzwONJnysnc8mXQ/0Wh6gOoac6wufVSO+8Ugn8w==" saltValue="5YvWGyLC3VOKDF0K1Vf4+g==" spinCount="100000" sheet="1" objects="1" scenarios="1"/>
  <mergeCells count="33">
    <mergeCell ref="C11:E11"/>
    <mergeCell ref="F11:H11"/>
    <mergeCell ref="I11:K11"/>
    <mergeCell ref="L11:N11"/>
    <mergeCell ref="C9:E9"/>
    <mergeCell ref="F9:H9"/>
    <mergeCell ref="I9:K9"/>
    <mergeCell ref="L9:N9"/>
    <mergeCell ref="C10:E10"/>
    <mergeCell ref="F10:H10"/>
    <mergeCell ref="I10:K10"/>
    <mergeCell ref="L10:N10"/>
    <mergeCell ref="L7:N7"/>
    <mergeCell ref="C8:E8"/>
    <mergeCell ref="F8:H8"/>
    <mergeCell ref="I8:K8"/>
    <mergeCell ref="L8:N8"/>
    <mergeCell ref="B13:N15"/>
    <mergeCell ref="C4:E4"/>
    <mergeCell ref="F4:H4"/>
    <mergeCell ref="I4:K4"/>
    <mergeCell ref="L4:N4"/>
    <mergeCell ref="C5:E5"/>
    <mergeCell ref="F5:H5"/>
    <mergeCell ref="I5:K5"/>
    <mergeCell ref="L5:N5"/>
    <mergeCell ref="C6:E6"/>
    <mergeCell ref="F6:H6"/>
    <mergeCell ref="I6:K6"/>
    <mergeCell ref="L6:N6"/>
    <mergeCell ref="C7:E7"/>
    <mergeCell ref="F7:H7"/>
    <mergeCell ref="I7:K7"/>
  </mergeCells>
  <conditionalFormatting sqref="H110:H111 H113:H114 H116:H117 M46:M117">
    <cfRule type="containsText" dxfId="46" priority="5" operator="containsText" text="Outside Range">
      <formula>NOT(ISERROR(SEARCH("Outside Range",H46)))</formula>
    </cfRule>
  </conditionalFormatting>
  <conditionalFormatting sqref="H46:H108">
    <cfRule type="containsText" dxfId="45" priority="6" operator="containsText" text="Outside Range">
      <formula>NOT(ISERROR(SEARCH("Outside Range",H46)))</formula>
    </cfRule>
  </conditionalFormatting>
  <conditionalFormatting sqref="H109">
    <cfRule type="containsText" dxfId="44" priority="3" operator="containsText" text="Outside Range">
      <formula>NOT(ISERROR(SEARCH("Outside Range",H109)))</formula>
    </cfRule>
  </conditionalFormatting>
  <conditionalFormatting sqref="H112">
    <cfRule type="containsText" dxfId="43" priority="2" operator="containsText" text="Outside Range">
      <formula>NOT(ISERROR(SEARCH("Outside Range",H112)))</formula>
    </cfRule>
  </conditionalFormatting>
  <conditionalFormatting sqref="H115">
    <cfRule type="containsText" dxfId="42" priority="1" operator="containsText" text="Outside Range">
      <formula>NOT(ISERROR(SEARCH("Outside Range",H115)))</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5361" r:id="rId3" name="Drop Down 1">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B1:Z126"/>
  <sheetViews>
    <sheetView zoomScaleNormal="100" workbookViewId="0">
      <selection activeCell="C17" sqref="C17"/>
    </sheetView>
  </sheetViews>
  <sheetFormatPr defaultRowHeight="15" x14ac:dyDescent="0.25"/>
  <cols>
    <col min="2" max="2" width="12" bestFit="1" customWidth="1"/>
    <col min="3" max="3" width="9.28515625" customWidth="1"/>
    <col min="4" max="4" width="9.28515625" bestFit="1" customWidth="1"/>
    <col min="5" max="14" width="9.28515625" customWidth="1"/>
    <col min="16" max="16" width="28.5703125" customWidth="1"/>
  </cols>
  <sheetData>
    <row r="1" spans="2:14" s="8" customFormat="1" x14ac:dyDescent="0.25"/>
    <row r="2" spans="2:14" ht="31.5" x14ac:dyDescent="0.5">
      <c r="B2" s="21" t="s">
        <v>58</v>
      </c>
    </row>
    <row r="3" spans="2:14" x14ac:dyDescent="0.25">
      <c r="B3" s="11"/>
      <c r="C3" s="11">
        <v>1</v>
      </c>
      <c r="D3" s="11">
        <v>2</v>
      </c>
      <c r="E3" s="11">
        <v>3</v>
      </c>
      <c r="F3" s="11">
        <v>4</v>
      </c>
      <c r="G3" s="11">
        <v>5</v>
      </c>
      <c r="H3" s="11">
        <v>6</v>
      </c>
      <c r="I3" s="11">
        <v>7</v>
      </c>
      <c r="J3" s="11">
        <v>8</v>
      </c>
      <c r="K3" s="11">
        <v>9</v>
      </c>
      <c r="L3" s="11">
        <v>10</v>
      </c>
      <c r="M3" s="11">
        <v>11</v>
      </c>
      <c r="N3" s="11">
        <v>12</v>
      </c>
    </row>
    <row r="4" spans="2:14" x14ac:dyDescent="0.25">
      <c r="B4" s="11" t="s">
        <v>0</v>
      </c>
      <c r="C4" s="58">
        <v>10</v>
      </c>
      <c r="D4" s="58"/>
      <c r="E4" s="58"/>
      <c r="F4" s="35" t="s">
        <v>9</v>
      </c>
      <c r="G4" s="35"/>
      <c r="H4" s="35"/>
      <c r="I4" s="35" t="s">
        <v>17</v>
      </c>
      <c r="J4" s="35"/>
      <c r="K4" s="35"/>
      <c r="L4" s="35" t="s">
        <v>25</v>
      </c>
      <c r="M4" s="35"/>
      <c r="N4" s="35"/>
    </row>
    <row r="5" spans="2:14" x14ac:dyDescent="0.25">
      <c r="B5" s="11" t="s">
        <v>1</v>
      </c>
      <c r="C5" s="59">
        <v>5</v>
      </c>
      <c r="D5" s="59"/>
      <c r="E5" s="59"/>
      <c r="F5" s="35" t="s">
        <v>10</v>
      </c>
      <c r="G5" s="35"/>
      <c r="H5" s="35"/>
      <c r="I5" s="35" t="s">
        <v>18</v>
      </c>
      <c r="J5" s="35"/>
      <c r="K5" s="35"/>
      <c r="L5" s="35" t="s">
        <v>26</v>
      </c>
      <c r="M5" s="35"/>
      <c r="N5" s="35"/>
    </row>
    <row r="6" spans="2:14" x14ac:dyDescent="0.25">
      <c r="B6" s="11" t="s">
        <v>2</v>
      </c>
      <c r="C6" s="60">
        <v>2.5</v>
      </c>
      <c r="D6" s="60"/>
      <c r="E6" s="60"/>
      <c r="F6" s="35" t="s">
        <v>11</v>
      </c>
      <c r="G6" s="35"/>
      <c r="H6" s="35"/>
      <c r="I6" s="35" t="s">
        <v>19</v>
      </c>
      <c r="J6" s="35"/>
      <c r="K6" s="35"/>
      <c r="L6" s="35" t="s">
        <v>27</v>
      </c>
      <c r="M6" s="35"/>
      <c r="N6" s="35"/>
    </row>
    <row r="7" spans="2:14" x14ac:dyDescent="0.25">
      <c r="B7" s="11" t="s">
        <v>3</v>
      </c>
      <c r="C7" s="65">
        <v>1.25</v>
      </c>
      <c r="D7" s="65"/>
      <c r="E7" s="65"/>
      <c r="F7" s="35" t="s">
        <v>12</v>
      </c>
      <c r="G7" s="35"/>
      <c r="H7" s="35"/>
      <c r="I7" s="35" t="s">
        <v>20</v>
      </c>
      <c r="J7" s="35"/>
      <c r="K7" s="35"/>
      <c r="L7" s="35" t="s">
        <v>28</v>
      </c>
      <c r="M7" s="35"/>
      <c r="N7" s="35"/>
    </row>
    <row r="8" spans="2:14" x14ac:dyDescent="0.25">
      <c r="B8" s="11" t="s">
        <v>4</v>
      </c>
      <c r="C8" s="62">
        <v>0.63</v>
      </c>
      <c r="D8" s="62"/>
      <c r="E8" s="62"/>
      <c r="F8" s="35" t="s">
        <v>13</v>
      </c>
      <c r="G8" s="35"/>
      <c r="H8" s="35"/>
      <c r="I8" s="35" t="s">
        <v>21</v>
      </c>
      <c r="J8" s="35"/>
      <c r="K8" s="35"/>
      <c r="L8" s="35" t="s">
        <v>29</v>
      </c>
      <c r="M8" s="35"/>
      <c r="N8" s="35"/>
    </row>
    <row r="9" spans="2:14" x14ac:dyDescent="0.25">
      <c r="B9" s="11" t="s">
        <v>5</v>
      </c>
      <c r="C9" s="63">
        <v>0.31</v>
      </c>
      <c r="D9" s="63"/>
      <c r="E9" s="63"/>
      <c r="F9" s="35" t="s">
        <v>14</v>
      </c>
      <c r="G9" s="35"/>
      <c r="H9" s="35"/>
      <c r="I9" s="35" t="s">
        <v>22</v>
      </c>
      <c r="J9" s="35"/>
      <c r="K9" s="35"/>
      <c r="L9" s="35" t="s">
        <v>30</v>
      </c>
      <c r="M9" s="35"/>
      <c r="N9" s="35"/>
    </row>
    <row r="10" spans="2:14" x14ac:dyDescent="0.25">
      <c r="B10" s="11" t="s">
        <v>6</v>
      </c>
      <c r="C10" s="64">
        <v>0.16</v>
      </c>
      <c r="D10" s="64"/>
      <c r="E10" s="64"/>
      <c r="F10" s="35" t="s">
        <v>15</v>
      </c>
      <c r="G10" s="35"/>
      <c r="H10" s="35"/>
      <c r="I10" s="35" t="s">
        <v>23</v>
      </c>
      <c r="J10" s="35"/>
      <c r="K10" s="35"/>
      <c r="L10" s="35" t="s">
        <v>31</v>
      </c>
      <c r="M10" s="35"/>
      <c r="N10" s="35"/>
    </row>
    <row r="11" spans="2:14" x14ac:dyDescent="0.25">
      <c r="B11" s="11" t="s">
        <v>7</v>
      </c>
      <c r="C11" s="43" t="s">
        <v>8</v>
      </c>
      <c r="D11" s="43"/>
      <c r="E11" s="43"/>
      <c r="F11" s="35" t="s">
        <v>16</v>
      </c>
      <c r="G11" s="35"/>
      <c r="H11" s="35"/>
      <c r="I11" s="35" t="s">
        <v>24</v>
      </c>
      <c r="J11" s="35"/>
      <c r="K11" s="35"/>
      <c r="L11" s="35" t="s">
        <v>32</v>
      </c>
      <c r="M11" s="35"/>
      <c r="N11" s="35"/>
    </row>
    <row r="13" spans="2:14" s="8" customFormat="1" x14ac:dyDescent="0.25">
      <c r="B13" s="41" t="s">
        <v>49</v>
      </c>
      <c r="C13" s="41"/>
      <c r="D13" s="41"/>
      <c r="E13" s="41"/>
      <c r="F13" s="41"/>
      <c r="G13" s="41"/>
      <c r="H13" s="41"/>
      <c r="I13" s="41"/>
      <c r="J13" s="41"/>
      <c r="K13" s="41"/>
      <c r="L13" s="41"/>
      <c r="M13" s="41"/>
      <c r="N13" s="41"/>
    </row>
    <row r="14" spans="2:14" s="8" customFormat="1" x14ac:dyDescent="0.25">
      <c r="B14" s="41"/>
      <c r="C14" s="41"/>
      <c r="D14" s="41"/>
      <c r="E14" s="41"/>
      <c r="F14" s="41"/>
      <c r="G14" s="41"/>
      <c r="H14" s="41"/>
      <c r="I14" s="41"/>
      <c r="J14" s="41"/>
      <c r="K14" s="41"/>
      <c r="L14" s="41"/>
      <c r="M14" s="41"/>
      <c r="N14" s="41"/>
    </row>
    <row r="15" spans="2:14" x14ac:dyDescent="0.25">
      <c r="B15" s="41"/>
      <c r="C15" s="41"/>
      <c r="D15" s="41"/>
      <c r="E15" s="41"/>
      <c r="F15" s="41"/>
      <c r="G15" s="41"/>
      <c r="H15" s="41"/>
      <c r="I15" s="41"/>
      <c r="J15" s="41"/>
      <c r="K15" s="41"/>
      <c r="L15" s="41"/>
      <c r="M15" s="41"/>
      <c r="N15" s="41"/>
    </row>
    <row r="16" spans="2:14" x14ac:dyDescent="0.25">
      <c r="C16">
        <v>1</v>
      </c>
      <c r="D16">
        <v>2</v>
      </c>
      <c r="E16">
        <v>3</v>
      </c>
      <c r="F16">
        <v>4</v>
      </c>
      <c r="G16">
        <v>5</v>
      </c>
      <c r="H16">
        <v>6</v>
      </c>
      <c r="I16">
        <v>7</v>
      </c>
      <c r="J16">
        <v>8</v>
      </c>
      <c r="K16">
        <v>9</v>
      </c>
      <c r="L16">
        <v>10</v>
      </c>
      <c r="M16">
        <v>11</v>
      </c>
      <c r="N16">
        <v>12</v>
      </c>
    </row>
    <row r="17" spans="2:14" x14ac:dyDescent="0.25">
      <c r="B17" t="s">
        <v>0</v>
      </c>
      <c r="C17" s="13"/>
      <c r="D17" s="13"/>
      <c r="E17" s="13"/>
      <c r="F17" s="13"/>
      <c r="G17" s="13"/>
      <c r="H17" s="13"/>
      <c r="I17" s="13"/>
      <c r="J17" s="13"/>
      <c r="K17" s="13"/>
      <c r="L17" s="13"/>
      <c r="M17" s="13"/>
      <c r="N17" s="13"/>
    </row>
    <row r="18" spans="2:14" x14ac:dyDescent="0.25">
      <c r="B18" t="s">
        <v>1</v>
      </c>
      <c r="C18" s="13"/>
      <c r="D18" s="13"/>
      <c r="E18" s="13"/>
      <c r="F18" s="13"/>
      <c r="G18" s="13"/>
      <c r="H18" s="13"/>
      <c r="I18" s="13"/>
      <c r="J18" s="13"/>
      <c r="K18" s="13"/>
      <c r="L18" s="13"/>
      <c r="M18" s="13"/>
      <c r="N18" s="13"/>
    </row>
    <row r="19" spans="2:14" x14ac:dyDescent="0.25">
      <c r="B19" t="s">
        <v>2</v>
      </c>
      <c r="C19" s="13"/>
      <c r="D19" s="13"/>
      <c r="E19" s="13"/>
      <c r="F19" s="13"/>
      <c r="G19" s="13"/>
      <c r="H19" s="13"/>
      <c r="I19" s="13"/>
      <c r="J19" s="13"/>
      <c r="K19" s="13"/>
      <c r="L19" s="13"/>
      <c r="M19" s="13"/>
      <c r="N19" s="13"/>
    </row>
    <row r="20" spans="2:14" x14ac:dyDescent="0.25">
      <c r="B20" t="s">
        <v>3</v>
      </c>
      <c r="C20" s="13"/>
      <c r="D20" s="13"/>
      <c r="E20" s="13"/>
      <c r="F20" s="13"/>
      <c r="G20" s="13"/>
      <c r="H20" s="13"/>
      <c r="I20" s="13"/>
      <c r="J20" s="13"/>
      <c r="K20" s="13"/>
      <c r="L20" s="13"/>
      <c r="M20" s="13"/>
      <c r="N20" s="13"/>
    </row>
    <row r="21" spans="2:14" x14ac:dyDescent="0.25">
      <c r="B21" t="s">
        <v>4</v>
      </c>
      <c r="C21" s="13"/>
      <c r="D21" s="13"/>
      <c r="E21" s="13"/>
      <c r="F21" s="13"/>
      <c r="G21" s="13"/>
      <c r="H21" s="13"/>
      <c r="I21" s="13"/>
      <c r="J21" s="13"/>
      <c r="K21" s="13"/>
      <c r="L21" s="13"/>
      <c r="M21" s="13"/>
      <c r="N21" s="13"/>
    </row>
    <row r="22" spans="2:14" x14ac:dyDescent="0.25">
      <c r="B22" t="s">
        <v>5</v>
      </c>
      <c r="C22" s="13"/>
      <c r="D22" s="13"/>
      <c r="E22" s="13"/>
      <c r="F22" s="13"/>
      <c r="G22" s="13"/>
      <c r="H22" s="13"/>
      <c r="I22" s="13"/>
      <c r="J22" s="13"/>
      <c r="K22" s="13"/>
      <c r="L22" s="13"/>
      <c r="M22" s="13"/>
      <c r="N22" s="13"/>
    </row>
    <row r="23" spans="2:14" x14ac:dyDescent="0.25">
      <c r="B23" t="s">
        <v>6</v>
      </c>
      <c r="C23" s="13"/>
      <c r="D23" s="13"/>
      <c r="E23" s="13"/>
      <c r="F23" s="13"/>
      <c r="G23" s="13"/>
      <c r="H23" s="13"/>
      <c r="I23" s="13"/>
      <c r="J23" s="13"/>
      <c r="K23" s="13"/>
      <c r="L23" s="13"/>
      <c r="M23" s="13"/>
      <c r="N23" s="13"/>
    </row>
    <row r="24" spans="2:14" x14ac:dyDescent="0.25">
      <c r="B24" t="s">
        <v>7</v>
      </c>
      <c r="C24" s="13"/>
      <c r="D24" s="13"/>
      <c r="E24" s="13"/>
      <c r="F24" s="13"/>
      <c r="G24" s="13"/>
      <c r="H24" s="13"/>
      <c r="I24" s="13"/>
      <c r="J24" s="13"/>
      <c r="K24" s="13"/>
      <c r="L24" s="13"/>
      <c r="M24" s="13"/>
      <c r="N24" s="13"/>
    </row>
    <row r="26" spans="2:14" x14ac:dyDescent="0.25">
      <c r="B26" t="s">
        <v>8</v>
      </c>
      <c r="C26" t="e">
        <f>AVERAGE(C24:E24)</f>
        <v>#DIV/0!</v>
      </c>
    </row>
    <row r="28" spans="2:14" x14ac:dyDescent="0.25">
      <c r="B28" t="s">
        <v>33</v>
      </c>
    </row>
    <row r="29" spans="2:14" x14ac:dyDescent="0.25">
      <c r="C29" t="s">
        <v>34</v>
      </c>
      <c r="D29" t="s">
        <v>35</v>
      </c>
      <c r="F29" s="8"/>
      <c r="G29" s="8" t="s">
        <v>34</v>
      </c>
      <c r="H29" s="8" t="s">
        <v>35</v>
      </c>
    </row>
    <row r="30" spans="2:14" x14ac:dyDescent="0.25">
      <c r="B30">
        <v>10</v>
      </c>
      <c r="C30" t="e">
        <f>AVERAGE(C17:E17)-$C$26</f>
        <v>#DIV/0!</v>
      </c>
      <c r="D30" t="e">
        <f>_xlfn.STDEV.P(C17:E17)</f>
        <v>#DIV/0!</v>
      </c>
      <c r="F30" s="8">
        <f t="array" ref="F30:F36">IF($Y$46=1,IF(AND($B$40&gt;$F$40,$B$40&gt;$J$40),B30:B36,IF($F$40&gt;$J$40,B31:B36,IF($J$40&gt;$F$40,B30:B35,""))),IF($Y$46=2,B30:B36,IF($Y$46=3,B31:B36,IF($Y$46=4,B30:B35,""))))</f>
        <v>10</v>
      </c>
      <c r="G30" s="8" t="e">
        <f t="array" ref="G30:G36">IF($Y$46=1,IF(AND($B$40&gt;$F$40,$B$40&gt;$J$40),C30:C36,IF($F$40&gt;$J$40,C31:C36,IF($J$40&gt;$F$40,C30:C35,""))),IF($Y$46=2,C30:C36,IF($Y$46=3,C31:C36,IF($Y$46=4,C30:C35,""))))</f>
        <v>#DIV/0!</v>
      </c>
      <c r="H30" s="8" t="e">
        <f t="array" ref="H30:H36">IF($Y$46=1,IF(AND($B$40&gt;$F$40,$B$40&gt;$J$40),D30:D36,IF($F$40&gt;$J$40,D31:D36,IF($J$40&gt;$F$40,D30:D35,""))),IF($Y$46=2,D30:D36,IF($Y$46=3,D31:D36,IF($Y$46=4,D30:D35,""))))</f>
        <v>#DIV/0!</v>
      </c>
    </row>
    <row r="31" spans="2:14" x14ac:dyDescent="0.25">
      <c r="B31">
        <v>5</v>
      </c>
      <c r="C31" t="e">
        <f t="shared" ref="C31:C34" si="0">AVERAGE(C18:E18)-$C$26</f>
        <v>#DIV/0!</v>
      </c>
      <c r="D31" t="e">
        <f t="shared" ref="D31:D36" si="1">_xlfn.STDEV.P(C18:E18)</f>
        <v>#DIV/0!</v>
      </c>
      <c r="F31" s="8">
        <v>5</v>
      </c>
      <c r="G31" s="8" t="e">
        <v>#DIV/0!</v>
      </c>
      <c r="H31" s="8" t="e">
        <v>#DIV/0!</v>
      </c>
    </row>
    <row r="32" spans="2:14" x14ac:dyDescent="0.25">
      <c r="B32">
        <v>2.5</v>
      </c>
      <c r="C32" t="e">
        <f t="shared" si="0"/>
        <v>#DIV/0!</v>
      </c>
      <c r="D32" t="e">
        <f t="shared" si="1"/>
        <v>#DIV/0!</v>
      </c>
      <c r="F32" s="8">
        <v>2.5</v>
      </c>
      <c r="G32" s="8" t="e">
        <v>#DIV/0!</v>
      </c>
      <c r="H32" s="8" t="e">
        <v>#DIV/0!</v>
      </c>
    </row>
    <row r="33" spans="2:26" x14ac:dyDescent="0.25">
      <c r="B33" s="3">
        <v>1.25</v>
      </c>
      <c r="C33" t="e">
        <f t="shared" si="0"/>
        <v>#DIV/0!</v>
      </c>
      <c r="D33" t="e">
        <f t="shared" si="1"/>
        <v>#DIV/0!</v>
      </c>
      <c r="F33" s="8">
        <v>1.25</v>
      </c>
      <c r="G33" s="8" t="e">
        <v>#DIV/0!</v>
      </c>
      <c r="H33" s="8" t="e">
        <v>#DIV/0!</v>
      </c>
    </row>
    <row r="34" spans="2:26" x14ac:dyDescent="0.25">
      <c r="B34" s="2">
        <v>0.625</v>
      </c>
      <c r="C34" t="e">
        <f t="shared" si="0"/>
        <v>#DIV/0!</v>
      </c>
      <c r="D34" t="e">
        <f t="shared" si="1"/>
        <v>#DIV/0!</v>
      </c>
      <c r="F34" s="8">
        <v>0.625</v>
      </c>
      <c r="G34" s="8" t="e">
        <v>#DIV/0!</v>
      </c>
      <c r="H34" s="8" t="e">
        <v>#DIV/0!</v>
      </c>
    </row>
    <row r="35" spans="2:26" x14ac:dyDescent="0.25">
      <c r="B35" s="2">
        <v>0.3125</v>
      </c>
      <c r="C35" t="e">
        <f>AVERAGE(C22:E22)-$C$26</f>
        <v>#DIV/0!</v>
      </c>
      <c r="D35" t="e">
        <f t="shared" si="1"/>
        <v>#DIV/0!</v>
      </c>
      <c r="F35" s="8">
        <v>0.3125</v>
      </c>
      <c r="G35" s="8" t="e">
        <v>#DIV/0!</v>
      </c>
      <c r="H35" s="8" t="e">
        <v>#DIV/0!</v>
      </c>
    </row>
    <row r="36" spans="2:26" x14ac:dyDescent="0.25">
      <c r="B36" s="2">
        <v>0.15625</v>
      </c>
      <c r="C36" t="e">
        <f>AVERAGE(C23:E23)-$C$26</f>
        <v>#DIV/0!</v>
      </c>
      <c r="D36" t="e">
        <f t="shared" si="1"/>
        <v>#DIV/0!</v>
      </c>
      <c r="F36" s="8">
        <v>0.15625</v>
      </c>
      <c r="G36" s="8" t="e">
        <v>#DIV/0!</v>
      </c>
      <c r="H36" s="8" t="e">
        <v>#DIV/0!</v>
      </c>
    </row>
    <row r="37" spans="2:26" hidden="1" x14ac:dyDescent="0.25"/>
    <row r="38" spans="2:26" hidden="1" x14ac:dyDescent="0.25">
      <c r="B38" s="8" t="e">
        <f t="array" ref="B38:D42">LINEST(LN(C30:C36),LN(B30:B36),TRUE,TRUE)</f>
        <v>#VALUE!</v>
      </c>
      <c r="C38" s="8" t="e">
        <v>#VALUE!</v>
      </c>
      <c r="D38" s="8" t="e">
        <v>#VALUE!</v>
      </c>
      <c r="E38" s="8"/>
      <c r="F38" s="8" t="e">
        <f t="array" ref="F38:H42">LINEST(LN(C31:C36),LN(B31:B36),TRUE,TRUE)</f>
        <v>#VALUE!</v>
      </c>
      <c r="G38" s="8" t="e">
        <v>#VALUE!</v>
      </c>
      <c r="H38" s="8" t="e">
        <v>#VALUE!</v>
      </c>
      <c r="I38" s="8"/>
      <c r="J38" s="8" t="e">
        <f t="array" ref="J38:L42">LINEST(LN(C30:C35),LN(B30:B35),TRUE,TRUE)</f>
        <v>#VALUE!</v>
      </c>
      <c r="K38" s="8" t="e">
        <v>#VALUE!</v>
      </c>
      <c r="L38" s="8" t="e">
        <v>#VALUE!</v>
      </c>
      <c r="M38" s="8"/>
      <c r="N38" s="8"/>
      <c r="O38" s="8"/>
      <c r="P38" s="8"/>
      <c r="Q38" s="8"/>
      <c r="R38" s="8"/>
      <c r="S38" s="8"/>
    </row>
    <row r="39" spans="2:26" hidden="1" x14ac:dyDescent="0.25">
      <c r="B39" s="8" t="e">
        <v>#VALUE!</v>
      </c>
      <c r="C39" s="8" t="e">
        <v>#VALUE!</v>
      </c>
      <c r="D39" s="8" t="e">
        <v>#VALUE!</v>
      </c>
      <c r="E39" s="8"/>
      <c r="F39" s="8" t="e">
        <v>#VALUE!</v>
      </c>
      <c r="G39" s="8" t="e">
        <v>#VALUE!</v>
      </c>
      <c r="H39" s="8" t="e">
        <v>#VALUE!</v>
      </c>
      <c r="I39" s="8"/>
      <c r="J39" s="8" t="e">
        <v>#VALUE!</v>
      </c>
      <c r="K39" s="8" t="e">
        <v>#VALUE!</v>
      </c>
      <c r="L39" s="8" t="e">
        <v>#VALUE!</v>
      </c>
      <c r="M39" s="8"/>
      <c r="N39" s="8"/>
      <c r="O39" s="8"/>
      <c r="P39" s="8"/>
      <c r="Q39" s="8"/>
      <c r="R39" s="8"/>
      <c r="S39" s="8"/>
    </row>
    <row r="40" spans="2:26" hidden="1" x14ac:dyDescent="0.25">
      <c r="B40" s="8" t="e">
        <v>#VALUE!</v>
      </c>
      <c r="C40" s="8" t="e">
        <v>#VALUE!</v>
      </c>
      <c r="D40" s="8" t="e">
        <v>#VALUE!</v>
      </c>
      <c r="E40" s="8"/>
      <c r="F40" s="8" t="e">
        <v>#VALUE!</v>
      </c>
      <c r="G40" s="8" t="e">
        <v>#VALUE!</v>
      </c>
      <c r="H40" s="8" t="e">
        <v>#VALUE!</v>
      </c>
      <c r="I40" s="8"/>
      <c r="J40" s="8" t="e">
        <v>#VALUE!</v>
      </c>
      <c r="K40" s="8" t="e">
        <v>#VALUE!</v>
      </c>
      <c r="L40" s="8" t="e">
        <v>#VALUE!</v>
      </c>
      <c r="M40" s="8"/>
      <c r="N40" s="8"/>
      <c r="O40" s="8"/>
      <c r="P40" s="8"/>
      <c r="Q40" s="8"/>
      <c r="R40" s="8"/>
      <c r="S40" s="8"/>
    </row>
    <row r="41" spans="2:26" hidden="1" x14ac:dyDescent="0.25">
      <c r="B41" s="8" t="e">
        <v>#VALUE!</v>
      </c>
      <c r="C41" s="8" t="e">
        <v>#VALUE!</v>
      </c>
      <c r="D41" s="8" t="e">
        <v>#VALUE!</v>
      </c>
      <c r="E41" s="8"/>
      <c r="F41" s="8" t="e">
        <v>#VALUE!</v>
      </c>
      <c r="G41" s="8" t="e">
        <v>#VALUE!</v>
      </c>
      <c r="H41" s="8" t="e">
        <v>#VALUE!</v>
      </c>
      <c r="I41" s="8"/>
      <c r="J41" s="8" t="e">
        <v>#VALUE!</v>
      </c>
      <c r="K41" s="8" t="e">
        <v>#VALUE!</v>
      </c>
      <c r="L41" s="8" t="e">
        <v>#VALUE!</v>
      </c>
      <c r="M41" s="8"/>
      <c r="N41" s="8"/>
      <c r="O41" s="8"/>
      <c r="P41" s="8"/>
      <c r="Q41" s="8"/>
      <c r="R41" s="8"/>
      <c r="S41" s="8"/>
    </row>
    <row r="42" spans="2:26" hidden="1" x14ac:dyDescent="0.25">
      <c r="B42" s="8" t="e">
        <v>#VALUE!</v>
      </c>
      <c r="C42" s="8" t="e">
        <v>#VALUE!</v>
      </c>
      <c r="D42" s="8" t="e">
        <v>#VALUE!</v>
      </c>
      <c r="E42" s="8"/>
      <c r="F42" s="8" t="e">
        <v>#VALUE!</v>
      </c>
      <c r="G42" s="8" t="e">
        <v>#VALUE!</v>
      </c>
      <c r="H42" s="8" t="e">
        <v>#VALUE!</v>
      </c>
      <c r="I42" s="8"/>
      <c r="J42" s="8" t="e">
        <v>#VALUE!</v>
      </c>
      <c r="K42" s="8" t="e">
        <v>#VALUE!</v>
      </c>
      <c r="L42" s="8" t="e">
        <v>#VALUE!</v>
      </c>
      <c r="M42" s="8"/>
      <c r="N42" s="8"/>
      <c r="O42" s="8"/>
      <c r="P42" s="8"/>
      <c r="Q42" s="8"/>
      <c r="R42" s="8"/>
      <c r="S42" s="8"/>
    </row>
    <row r="43" spans="2:26" s="8" customFormat="1" hidden="1" x14ac:dyDescent="0.25">
      <c r="B43" s="8" t="e">
        <f>EXP(C38)</f>
        <v>#VALUE!</v>
      </c>
      <c r="C43" s="8" t="e">
        <f>B38</f>
        <v>#VALUE!</v>
      </c>
      <c r="F43" s="8" t="e">
        <f>EXP(G38)</f>
        <v>#VALUE!</v>
      </c>
      <c r="G43" s="8" t="e">
        <f>F38</f>
        <v>#VALUE!</v>
      </c>
      <c r="J43" s="8" t="e">
        <f>EXP(K38)</f>
        <v>#VALUE!</v>
      </c>
      <c r="K43" s="8" t="e">
        <f>J38</f>
        <v>#VALUE!</v>
      </c>
    </row>
    <row r="44" spans="2:26"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P44" s="8"/>
      <c r="Q44" s="8"/>
      <c r="R44" s="8" t="e">
        <f>IF(AND(B40&gt;F40,B40&gt;J40),B40,IF(F40&gt;J40,F40,IF(J40&gt;F40,J40,"")))</f>
        <v>#VALUE!</v>
      </c>
      <c r="S44" s="8"/>
    </row>
    <row r="45" spans="2:26" hidden="1" x14ac:dyDescent="0.25">
      <c r="B45" s="8"/>
      <c r="C45" s="8"/>
      <c r="D45" s="8"/>
      <c r="E45" s="8"/>
      <c r="F45" s="8"/>
      <c r="G45" s="8"/>
      <c r="H45" s="8"/>
      <c r="I45" s="8"/>
      <c r="J45" s="8"/>
      <c r="K45" s="8"/>
      <c r="L45" s="8"/>
      <c r="M45" s="8"/>
      <c r="N45" s="8" t="e">
        <f>IF($Y$46=1,IF(AND($B$44&gt;$F$44,$B$44&gt;$J$44),B44,IF($F$44&gt;$J$44,F44,IF($J$44&gt;$F$44,J44,""))),IF($Y$46=2,B44,IF($Y$46=3,F44,IF($Y$46=4,J44,""))))</f>
        <v>#VALUE!</v>
      </c>
      <c r="O45" s="8"/>
      <c r="P45" s="8"/>
      <c r="R45" s="8"/>
      <c r="S45" s="8"/>
    </row>
    <row r="46" spans="2:26" hidden="1" x14ac:dyDescent="0.25">
      <c r="B46" s="8" t="s">
        <v>9</v>
      </c>
      <c r="C46" s="8">
        <f>F17</f>
        <v>0</v>
      </c>
      <c r="D46" s="8" t="e">
        <f t="shared" ref="D46:D112" si="2">C46-$C$26</f>
        <v>#DIV/0!</v>
      </c>
      <c r="E46" s="8" t="e">
        <f>IF(D46&gt;0,(D46/$B$43)^(1/$C$43),"")</f>
        <v>#DIV/0!</v>
      </c>
      <c r="F46" s="8" t="e">
        <f>AVERAGE(E46:E48)</f>
        <v>#DIV/0!</v>
      </c>
      <c r="G46" s="8" t="e">
        <f>_xlfn.STDEV.P(E46:E48)</f>
        <v>#DIV/0!</v>
      </c>
      <c r="H46" s="8" t="e">
        <f>IF(AND(F46&lt;$B$30, F46&gt;$B$36),$B$119,$B$120)</f>
        <v>#DIV/0!</v>
      </c>
      <c r="I46" s="8"/>
      <c r="J46" s="8" t="e">
        <f>IF(D46&gt;0,(D46/$F$43)^(1/$G$43),"")</f>
        <v>#DIV/0!</v>
      </c>
      <c r="K46" s="8" t="e">
        <f>AVERAGE(J46:J48)</f>
        <v>#DIV/0!</v>
      </c>
      <c r="L46" s="8" t="e">
        <f>_xlfn.STDEV.P(J46:J48)</f>
        <v>#DIV/0!</v>
      </c>
      <c r="M46" s="8" t="e">
        <f>IF(AND(K46&lt;$B$31, K46&gt;$B$36),$B$119,$B$120)</f>
        <v>#DIV/0!</v>
      </c>
      <c r="N46" s="8"/>
      <c r="O46" s="8" t="e">
        <f>IF(D46&gt;0,(D46/$J$43)^(1/$K$43),"")</f>
        <v>#DIV/0!</v>
      </c>
      <c r="P46" s="8" t="e">
        <f>AVERAGE(O46:O48)</f>
        <v>#DIV/0!</v>
      </c>
      <c r="Q46" s="8" t="e">
        <f>_xlfn.STDEV.P(O46:O48)</f>
        <v>#DIV/0!</v>
      </c>
      <c r="R46" s="8" t="e">
        <f>IF(AND(P46&lt;$B$30, P46&gt;$B$35),$B$119,$B$120)</f>
        <v>#DIV/0!</v>
      </c>
      <c r="S46" s="8"/>
      <c r="T46" s="8" t="e">
        <f>IF($Y$46=1,IF(AND($B$40&gt;$F$40,$B$40&gt;$J$40),F46,IF($F$40&gt;$J$40,K46,IF($J$40&gt;$F$40,P46,""))),IF($Y$46=2,F46,IF($Y$46=3,K46,IF($Y$46=4,P46,""))))</f>
        <v>#DIV/0!</v>
      </c>
      <c r="U46" s="8" t="e">
        <f>IF($Y$46=1,IF(AND($B$40&gt;$F$40,$B$40&gt;$J$40),G46,IF($F$40&gt;$J$40,L46,IF($J$40&gt;$F$40,Q46,""))),IF($Y$46=2,G46,IF($Y$46=3,L46,IF($Y$46=4,Q46,""))))</f>
        <v>#DIV/0!</v>
      </c>
      <c r="V46" s="8" t="e">
        <f>IF($Y$46=1,IF(AND($B$40&gt;$F$40,$B$40&gt;$J$40),H46,IF($F$40&gt;$J$40,M46,IF($J$40&gt;$F$40,R46,""))),IF($Y$46=2,H46,IF($Y$46=3,M46,IF($Y$46=4,R46,""))))</f>
        <v>#DIV/0!</v>
      </c>
      <c r="W46" s="8"/>
      <c r="Y46" s="17">
        <v>2</v>
      </c>
      <c r="Z46" s="12" t="e">
        <f>"Automatic R^2="&amp;IF(AND(B40&gt;F40,B40&gt;J40),TEXT(B40,"0.00000"),IF(F40&gt;J40,TEXT(F40,"0.00000"),IF(J40&gt;F40,TEXT(J40,"0.00000"),"")))</f>
        <v>#VALUE!</v>
      </c>
    </row>
    <row r="47" spans="2:26" s="8" customFormat="1" hidden="1" x14ac:dyDescent="0.25">
      <c r="C47" s="8">
        <f>G17</f>
        <v>0</v>
      </c>
      <c r="D47" s="8" t="e">
        <f t="shared" si="2"/>
        <v>#DIV/0!</v>
      </c>
      <c r="E47" s="8" t="e">
        <f t="shared" ref="E47:E110" si="3">IF(D47&gt;0,(D47/$B$43)^(1/$C$43),"")</f>
        <v>#DIV/0!</v>
      </c>
      <c r="J47" s="8" t="e">
        <f t="shared" ref="J47:J110" si="4">IF(D47&gt;0,(D47/$F$43)^(1/$G$43),"")</f>
        <v>#DIV/0!</v>
      </c>
      <c r="O47" s="8" t="e">
        <f t="shared" ref="O47:O110" si="5">IF(D47&gt;0,(D47/$J$43)^(1/$K$43),"")</f>
        <v>#DIV/0!</v>
      </c>
      <c r="Y47" s="8" t="e">
        <f>IF(Y46=2,IF($B$40&gt;0.99,"Standard Curve Linear",IF($B$40&lt;$F$40,"Check Highest Dilution For Outlier",IF($B$40&lt;$J$40,"Check Lowest Dilution For Outlier",IF(AND($F$40&gt;$B$40,$J$40&gt;$B$40),"Check Dilution Series","Standard Curve Not Linear")))),IF(Y46=1,IF(R44&gt;0.99,"Automatic Standard Curve Linear","Automatic Standard Curve Not Linear"),IF(Y46=3,IF(F40&gt;0.99,"Abbreviated Standard Curve Linear","Abbreivated Standard Curve Not Linear"),IF(Y46=4,IF(J40&gt;0.99,"Abbreviated Standard Curve Linear","Abbreviated Standard Curve Not Linear"),""))))</f>
        <v>#VALUE!</v>
      </c>
      <c r="Z47" s="8" t="e">
        <f>"Full Standard Curve R^2="&amp;TEXT(B40,"0.00000")</f>
        <v>#VALUE!</v>
      </c>
    </row>
    <row r="48" spans="2:26" s="8" customFormat="1" hidden="1" x14ac:dyDescent="0.25">
      <c r="C48" s="8">
        <f>H17</f>
        <v>0</v>
      </c>
      <c r="D48" s="8" t="e">
        <f t="shared" si="2"/>
        <v>#DIV/0!</v>
      </c>
      <c r="E48" s="8" t="e">
        <f t="shared" si="3"/>
        <v>#DIV/0!</v>
      </c>
      <c r="J48" s="8" t="e">
        <f t="shared" si="4"/>
        <v>#DIV/0!</v>
      </c>
      <c r="O48" s="8" t="e">
        <f t="shared" si="5"/>
        <v>#DIV/0!</v>
      </c>
      <c r="Z48" s="8" t="e">
        <f>"Remove Top Point R^2="&amp;TEXT(F40,"0.00000")</f>
        <v>#VALUE!</v>
      </c>
    </row>
    <row r="49" spans="2:26" hidden="1" x14ac:dyDescent="0.25">
      <c r="B49" s="8" t="s">
        <v>10</v>
      </c>
      <c r="C49" s="8">
        <f>F18</f>
        <v>0</v>
      </c>
      <c r="D49" s="8" t="e">
        <f t="shared" si="2"/>
        <v>#DIV/0!</v>
      </c>
      <c r="E49" s="8" t="e">
        <f t="shared" si="3"/>
        <v>#DIV/0!</v>
      </c>
      <c r="F49" s="8" t="e">
        <f>AVERAGE(E49:E51)</f>
        <v>#DIV/0!</v>
      </c>
      <c r="G49" s="8" t="e">
        <f>_xlfn.STDEV.P(E49:E51)</f>
        <v>#DIV/0!</v>
      </c>
      <c r="H49" s="8" t="e">
        <f>IF(AND(F49&lt;$B$30, F49&gt;$B$36),$B$119,$B$120)</f>
        <v>#DIV/0!</v>
      </c>
      <c r="I49" s="8"/>
      <c r="J49" s="8" t="e">
        <f t="shared" si="4"/>
        <v>#DIV/0!</v>
      </c>
      <c r="K49" s="8" t="e">
        <f>AVERAGE(J49:J51)</f>
        <v>#DIV/0!</v>
      </c>
      <c r="L49" s="8" t="e">
        <f>_xlfn.STDEV.P(J49:J51)</f>
        <v>#DIV/0!</v>
      </c>
      <c r="M49" s="8" t="e">
        <f>IF(AND(K49&lt;$B$31, K49&gt;$B$36),$B$119,$B$120)</f>
        <v>#DIV/0!</v>
      </c>
      <c r="N49" s="8"/>
      <c r="O49" s="8" t="e">
        <f t="shared" si="5"/>
        <v>#DIV/0!</v>
      </c>
      <c r="P49" s="8" t="e">
        <f>AVERAGE(O49:O51)</f>
        <v>#DIV/0!</v>
      </c>
      <c r="Q49" s="8" t="e">
        <f>_xlfn.STDEV.P(O49:O51)</f>
        <v>#DIV/0!</v>
      </c>
      <c r="R49" s="8" t="e">
        <f>IF(AND(P49&lt;$B$30, P49&gt;$B$35),$B$119,$B$120)</f>
        <v>#DIV/0!</v>
      </c>
      <c r="S49" s="8"/>
      <c r="T49" s="8" t="e">
        <f>IF($Y$46=1,IF(AND($B$40&gt;$F$40,$B$40&gt;$J$40),F49,IF($F$40&gt;$J$40,K49,IF($J$40&gt;$F$40,P49,""))),IF($Y$46=2,F49,IF($Y$46=3,K49,IF($Y$46=4,P49,""))))</f>
        <v>#DIV/0!</v>
      </c>
      <c r="U49" s="8" t="e">
        <f>IF($Y$46=1,IF(AND($B$40&gt;$F$40,$B$40&gt;$J$40),G49,IF($F$40&gt;$J$40,L49,IF($J$40&gt;$F$40,Q49,""))),IF($Y$46=2,G49,IF($Y$46=3,L49,IF($Y$46=4,Q49,""))))</f>
        <v>#DIV/0!</v>
      </c>
      <c r="V49" s="8" t="e">
        <f>IF($Y$46=1,IF(AND($B$40&gt;$F$40,$B$40&gt;$J$40),H49,IF($F$40&gt;$J$40,M49,IF($J$40&gt;$F$40,R49,""))),IF($Y$46=2,H49,IF($Y$46=3,M49,IF($Y$46=4,R49,""))))</f>
        <v>#DIV/0!</v>
      </c>
      <c r="W49" s="8"/>
      <c r="Y49" s="8"/>
      <c r="Z49" s="8" t="e">
        <f>"Remove Bottom Point R^2="&amp;TEXT(J40,"0.00000")</f>
        <v>#VALUE!</v>
      </c>
    </row>
    <row r="50" spans="2:26" s="8" customFormat="1" hidden="1" x14ac:dyDescent="0.25">
      <c r="C50" s="8">
        <f>G18</f>
        <v>0</v>
      </c>
      <c r="D50" s="8" t="e">
        <f t="shared" si="2"/>
        <v>#DIV/0!</v>
      </c>
      <c r="E50" s="8" t="e">
        <f t="shared" si="3"/>
        <v>#DIV/0!</v>
      </c>
      <c r="J50" s="8" t="e">
        <f t="shared" si="4"/>
        <v>#DIV/0!</v>
      </c>
      <c r="O50" s="8" t="e">
        <f t="shared" si="5"/>
        <v>#DIV/0!</v>
      </c>
    </row>
    <row r="51" spans="2:26" s="8" customFormat="1" hidden="1" x14ac:dyDescent="0.25">
      <c r="C51" s="8">
        <f>H18</f>
        <v>0</v>
      </c>
      <c r="D51" s="8" t="e">
        <f t="shared" si="2"/>
        <v>#DIV/0!</v>
      </c>
      <c r="E51" s="8" t="e">
        <f t="shared" si="3"/>
        <v>#DIV/0!</v>
      </c>
      <c r="J51" s="8" t="e">
        <f t="shared" si="4"/>
        <v>#DIV/0!</v>
      </c>
      <c r="O51" s="8" t="e">
        <f t="shared" si="5"/>
        <v>#DIV/0!</v>
      </c>
    </row>
    <row r="52" spans="2:26" hidden="1" x14ac:dyDescent="0.25">
      <c r="B52" s="8" t="s">
        <v>11</v>
      </c>
      <c r="C52" s="8">
        <f>F19</f>
        <v>0</v>
      </c>
      <c r="D52" s="8" t="e">
        <f t="shared" si="2"/>
        <v>#DIV/0!</v>
      </c>
      <c r="E52" s="8" t="e">
        <f t="shared" si="3"/>
        <v>#DIV/0!</v>
      </c>
      <c r="F52" s="8" t="e">
        <f>AVERAGE(E52:E54)</f>
        <v>#DIV/0!</v>
      </c>
      <c r="G52" s="8" t="e">
        <f>_xlfn.STDEV.P(E52:E54)</f>
        <v>#DIV/0!</v>
      </c>
      <c r="H52" s="8" t="e">
        <f>IF(AND(F52&lt;$B$30, F52&gt;$B$36),$B$119,$B$120)</f>
        <v>#DIV/0!</v>
      </c>
      <c r="I52" s="8"/>
      <c r="J52" s="8" t="e">
        <f t="shared" si="4"/>
        <v>#DIV/0!</v>
      </c>
      <c r="K52" s="8" t="e">
        <f>AVERAGE(J52:J54)</f>
        <v>#DIV/0!</v>
      </c>
      <c r="L52" s="8" t="e">
        <f>_xlfn.STDEV.P(J52:J54)</f>
        <v>#DIV/0!</v>
      </c>
      <c r="M52" s="8" t="e">
        <f>IF(AND(K52&lt;$B$31, K52&gt;$B$36),$B$119,$B$120)</f>
        <v>#DIV/0!</v>
      </c>
      <c r="N52" s="8"/>
      <c r="O52" s="8" t="e">
        <f t="shared" si="5"/>
        <v>#DIV/0!</v>
      </c>
      <c r="P52" s="8" t="e">
        <f>AVERAGE(O52:O54)</f>
        <v>#DIV/0!</v>
      </c>
      <c r="Q52" s="8" t="e">
        <f>_xlfn.STDEV.P(O52:O54)</f>
        <v>#DIV/0!</v>
      </c>
      <c r="R52" s="8" t="e">
        <f>IF(AND(P52&lt;$B$30, P52&gt;$B$35),$B$119,$B$120)</f>
        <v>#DIV/0!</v>
      </c>
      <c r="S52" s="8"/>
      <c r="T52" s="8" t="e">
        <f>IF($Y$46=1,IF(AND($B$40&gt;$F$40,$B$40&gt;$J$40),F52,IF($F$40&gt;$J$40,K52,IF($J$40&gt;$F$40,P52,""))),IF($Y$46=2,F52,IF($Y$46=3,K52,IF($Y$46=4,P52,""))))</f>
        <v>#DIV/0!</v>
      </c>
      <c r="U52" s="8" t="e">
        <f>IF($Y$46=1,IF(AND($B$40&gt;$F$40,$B$40&gt;$J$40),G52,IF($F$40&gt;$J$40,L52,IF($J$40&gt;$F$40,Q52,""))),IF($Y$46=2,G52,IF($Y$46=3,L52,IF($Y$46=4,Q52,""))))</f>
        <v>#DIV/0!</v>
      </c>
      <c r="V52" s="8" t="e">
        <f>IF($Y$46=1,IF(AND($B$40&gt;$F$40,$B$40&gt;$J$40),H52,IF($F$40&gt;$J$40,M52,IF($J$40&gt;$F$40,R52,""))),IF($Y$46=2,H52,IF($Y$46=3,M52,IF($Y$46=4,R52,""))))</f>
        <v>#DIV/0!</v>
      </c>
      <c r="W52" s="8"/>
    </row>
    <row r="53" spans="2:26" s="8" customFormat="1" hidden="1" x14ac:dyDescent="0.25">
      <c r="C53" s="8">
        <f>G19</f>
        <v>0</v>
      </c>
      <c r="D53" s="8" t="e">
        <f t="shared" si="2"/>
        <v>#DIV/0!</v>
      </c>
      <c r="E53" s="8" t="e">
        <f t="shared" si="3"/>
        <v>#DIV/0!</v>
      </c>
      <c r="J53" s="8" t="e">
        <f t="shared" si="4"/>
        <v>#DIV/0!</v>
      </c>
      <c r="O53" s="8" t="e">
        <f t="shared" si="5"/>
        <v>#DIV/0!</v>
      </c>
    </row>
    <row r="54" spans="2:26" s="8" customFormat="1" hidden="1" x14ac:dyDescent="0.25">
      <c r="C54" s="8">
        <f>H19</f>
        <v>0</v>
      </c>
      <c r="D54" s="8" t="e">
        <f t="shared" si="2"/>
        <v>#DIV/0!</v>
      </c>
      <c r="E54" s="8" t="e">
        <f t="shared" si="3"/>
        <v>#DIV/0!</v>
      </c>
      <c r="J54" s="8" t="e">
        <f t="shared" si="4"/>
        <v>#DIV/0!</v>
      </c>
      <c r="O54" s="8" t="e">
        <f t="shared" si="5"/>
        <v>#DIV/0!</v>
      </c>
    </row>
    <row r="55" spans="2:26" hidden="1" x14ac:dyDescent="0.25">
      <c r="B55" s="8" t="s">
        <v>12</v>
      </c>
      <c r="C55" s="8">
        <f>F20</f>
        <v>0</v>
      </c>
      <c r="D55" s="8" t="e">
        <f t="shared" si="2"/>
        <v>#DIV/0!</v>
      </c>
      <c r="E55" s="8" t="e">
        <f t="shared" si="3"/>
        <v>#DIV/0!</v>
      </c>
      <c r="F55" s="8" t="e">
        <f>AVERAGE(E55:E57)</f>
        <v>#DIV/0!</v>
      </c>
      <c r="G55" s="8" t="e">
        <f>_xlfn.STDEV.P(E55:E57)</f>
        <v>#DIV/0!</v>
      </c>
      <c r="H55" s="8" t="e">
        <f>IF(AND(F55&lt;$B$30, F55&gt;$B$36),$B$119,$B$120)</f>
        <v>#DIV/0!</v>
      </c>
      <c r="I55" s="8"/>
      <c r="J55" s="8" t="e">
        <f t="shared" si="4"/>
        <v>#DIV/0!</v>
      </c>
      <c r="K55" s="8" t="e">
        <f>AVERAGE(J55:J57)</f>
        <v>#DIV/0!</v>
      </c>
      <c r="L55" s="8" t="e">
        <f>_xlfn.STDEV.P(J55:J57)</f>
        <v>#DIV/0!</v>
      </c>
      <c r="M55" s="8" t="e">
        <f>IF(AND(K55&lt;$B$31, K55&gt;$B$36),$B$119,$B$120)</f>
        <v>#DIV/0!</v>
      </c>
      <c r="N55" s="8"/>
      <c r="O55" s="8" t="e">
        <f t="shared" si="5"/>
        <v>#DIV/0!</v>
      </c>
      <c r="P55" s="8" t="e">
        <f>AVERAGE(O55:O57)</f>
        <v>#DIV/0!</v>
      </c>
      <c r="Q55" s="8" t="e">
        <f>_xlfn.STDEV.P(O55:O57)</f>
        <v>#DIV/0!</v>
      </c>
      <c r="R55" s="8" t="e">
        <f>IF(AND(P55&lt;$B$30, P55&gt;$B$35),$B$119,$B$120)</f>
        <v>#DIV/0!</v>
      </c>
      <c r="S55" s="8"/>
      <c r="T55" s="8" t="e">
        <f>IF($Y$46=1,IF(AND($B$40&gt;$F$40,$B$40&gt;$J$40),F55,IF($F$40&gt;$J$40,K55,IF($J$40&gt;$F$40,P55,""))),IF($Y$46=2,F55,IF($Y$46=3,K55,IF($Y$46=4,P55,""))))</f>
        <v>#DIV/0!</v>
      </c>
      <c r="U55" s="8" t="e">
        <f>IF($Y$46=1,IF(AND($B$40&gt;$F$40,$B$40&gt;$J$40),G55,IF($F$40&gt;$J$40,L55,IF($J$40&gt;$F$40,Q55,""))),IF($Y$46=2,G55,IF($Y$46=3,L55,IF($Y$46=4,Q55,""))))</f>
        <v>#DIV/0!</v>
      </c>
      <c r="V55" s="8" t="e">
        <f>IF($Y$46=1,IF(AND($B$40&gt;$F$40,$B$40&gt;$J$40),H55,IF($F$40&gt;$J$40,M55,IF($J$40&gt;$F$40,R55,""))),IF($Y$46=2,H55,IF($Y$46=3,M55,IF($Y$46=4,R55,""))))</f>
        <v>#DIV/0!</v>
      </c>
      <c r="W55" s="8"/>
    </row>
    <row r="56" spans="2:26" s="8" customFormat="1" hidden="1" x14ac:dyDescent="0.25">
      <c r="C56" s="8">
        <f>G20</f>
        <v>0</v>
      </c>
      <c r="D56" s="8" t="e">
        <f t="shared" si="2"/>
        <v>#DIV/0!</v>
      </c>
      <c r="E56" s="8" t="e">
        <f t="shared" si="3"/>
        <v>#DIV/0!</v>
      </c>
      <c r="J56" s="8" t="e">
        <f t="shared" si="4"/>
        <v>#DIV/0!</v>
      </c>
      <c r="O56" s="8" t="e">
        <f t="shared" si="5"/>
        <v>#DIV/0!</v>
      </c>
    </row>
    <row r="57" spans="2:26" s="8" customFormat="1" hidden="1" x14ac:dyDescent="0.25">
      <c r="C57" s="8">
        <f>H20</f>
        <v>0</v>
      </c>
      <c r="D57" s="8" t="e">
        <f t="shared" si="2"/>
        <v>#DIV/0!</v>
      </c>
      <c r="E57" s="8" t="e">
        <f t="shared" si="3"/>
        <v>#DIV/0!</v>
      </c>
      <c r="J57" s="8" t="e">
        <f t="shared" si="4"/>
        <v>#DIV/0!</v>
      </c>
      <c r="O57" s="8" t="e">
        <f t="shared" si="5"/>
        <v>#DIV/0!</v>
      </c>
    </row>
    <row r="58" spans="2:26" hidden="1" x14ac:dyDescent="0.25">
      <c r="B58" s="8" t="s">
        <v>13</v>
      </c>
      <c r="C58" s="8">
        <f>F21</f>
        <v>0</v>
      </c>
      <c r="D58" s="8" t="e">
        <f t="shared" si="2"/>
        <v>#DIV/0!</v>
      </c>
      <c r="E58" s="8" t="e">
        <f t="shared" si="3"/>
        <v>#DIV/0!</v>
      </c>
      <c r="F58" s="8" t="e">
        <f>AVERAGE(E58:E60)</f>
        <v>#DIV/0!</v>
      </c>
      <c r="G58" s="8" t="e">
        <f>_xlfn.STDEV.P(E58:E60)</f>
        <v>#DIV/0!</v>
      </c>
      <c r="H58" s="8" t="e">
        <f>IF(AND(F58&lt;$B$30, F58&gt;$B$36),$B$119,$B$120)</f>
        <v>#DIV/0!</v>
      </c>
      <c r="I58" s="8"/>
      <c r="J58" s="8" t="e">
        <f t="shared" si="4"/>
        <v>#DIV/0!</v>
      </c>
      <c r="K58" s="8" t="e">
        <f>AVERAGE(J58:J60)</f>
        <v>#DIV/0!</v>
      </c>
      <c r="L58" s="8" t="e">
        <f>_xlfn.STDEV.P(J58:J60)</f>
        <v>#DIV/0!</v>
      </c>
      <c r="M58" s="8" t="e">
        <f>IF(AND(K58&lt;$B$31, K58&gt;$B$36),$B$119,$B$120)</f>
        <v>#DIV/0!</v>
      </c>
      <c r="N58" s="8"/>
      <c r="O58" s="8" t="e">
        <f t="shared" si="5"/>
        <v>#DIV/0!</v>
      </c>
      <c r="P58" s="8" t="e">
        <f>AVERAGE(O58:O60)</f>
        <v>#DIV/0!</v>
      </c>
      <c r="Q58" s="8" t="e">
        <f>_xlfn.STDEV.P(O58:O60)</f>
        <v>#DIV/0!</v>
      </c>
      <c r="R58" s="8" t="e">
        <f>IF(AND(P58&lt;$B$30, P58&gt;$B$35),$B$119,$B$120)</f>
        <v>#DIV/0!</v>
      </c>
      <c r="S58" s="8"/>
      <c r="T58" s="8" t="e">
        <f>IF($Y$46=1,IF(AND($B$40&gt;$F$40,$B$40&gt;$J$40),F58,IF($F$40&gt;$J$40,K58,IF($J$40&gt;$F$40,P58,""))),IF($Y$46=2,F58,IF($Y$46=3,K58,IF($Y$46=4,P58,""))))</f>
        <v>#DIV/0!</v>
      </c>
      <c r="U58" s="8" t="e">
        <f>IF($Y$46=1,IF(AND($B$40&gt;$F$40,$B$40&gt;$J$40),G58,IF($F$40&gt;$J$40,L58,IF($J$40&gt;$F$40,Q58,""))),IF($Y$46=2,G58,IF($Y$46=3,L58,IF($Y$46=4,Q58,""))))</f>
        <v>#DIV/0!</v>
      </c>
      <c r="V58" s="8" t="e">
        <f>IF($Y$46=1,IF(AND($B$40&gt;$F$40,$B$40&gt;$J$40),H58,IF($F$40&gt;$J$40,M58,IF($J$40&gt;$F$40,R58,""))),IF($Y$46=2,H58,IF($Y$46=3,M58,IF($Y$46=4,R58,""))))</f>
        <v>#DIV/0!</v>
      </c>
      <c r="W58" s="8"/>
      <c r="Y58" s="8"/>
      <c r="Z58" s="8"/>
    </row>
    <row r="59" spans="2:26" s="8" customFormat="1" hidden="1" x14ac:dyDescent="0.25">
      <c r="C59" s="8">
        <f>G21</f>
        <v>0</v>
      </c>
      <c r="D59" s="8" t="e">
        <f t="shared" si="2"/>
        <v>#DIV/0!</v>
      </c>
      <c r="E59" s="8" t="e">
        <f t="shared" si="3"/>
        <v>#DIV/0!</v>
      </c>
      <c r="J59" s="8" t="e">
        <f t="shared" si="4"/>
        <v>#DIV/0!</v>
      </c>
      <c r="O59" s="8" t="e">
        <f t="shared" si="5"/>
        <v>#DIV/0!</v>
      </c>
    </row>
    <row r="60" spans="2:26" s="8" customFormat="1" hidden="1" x14ac:dyDescent="0.25">
      <c r="C60" s="8">
        <f>H21</f>
        <v>0</v>
      </c>
      <c r="D60" s="8" t="e">
        <f t="shared" si="2"/>
        <v>#DIV/0!</v>
      </c>
      <c r="E60" s="8" t="e">
        <f t="shared" si="3"/>
        <v>#DIV/0!</v>
      </c>
      <c r="J60" s="8" t="e">
        <f t="shared" si="4"/>
        <v>#DIV/0!</v>
      </c>
      <c r="O60" s="8" t="e">
        <f t="shared" si="5"/>
        <v>#DIV/0!</v>
      </c>
    </row>
    <row r="61" spans="2:26" hidden="1" x14ac:dyDescent="0.25">
      <c r="B61" s="8" t="s">
        <v>14</v>
      </c>
      <c r="C61" s="8">
        <f>F22</f>
        <v>0</v>
      </c>
      <c r="D61" s="8" t="e">
        <f t="shared" si="2"/>
        <v>#DIV/0!</v>
      </c>
      <c r="E61" s="8" t="e">
        <f t="shared" si="3"/>
        <v>#DIV/0!</v>
      </c>
      <c r="F61" s="8" t="e">
        <f>AVERAGE(E61:E63)</f>
        <v>#DIV/0!</v>
      </c>
      <c r="G61" s="8" t="e">
        <f>_xlfn.STDEV.P(E61:E63)</f>
        <v>#DIV/0!</v>
      </c>
      <c r="H61" s="8" t="e">
        <f>IF(AND(F61&lt;$B$30, F61&gt;$B$36),$B$119,$B$120)</f>
        <v>#DIV/0!</v>
      </c>
      <c r="I61" s="8"/>
      <c r="J61" s="8" t="e">
        <f t="shared" si="4"/>
        <v>#DIV/0!</v>
      </c>
      <c r="K61" s="8" t="e">
        <f>AVERAGE(J61:J63)</f>
        <v>#DIV/0!</v>
      </c>
      <c r="L61" s="8" t="e">
        <f>_xlfn.STDEV.P(J61:J63)</f>
        <v>#DIV/0!</v>
      </c>
      <c r="M61" s="8" t="e">
        <f>IF(AND(K61&lt;$B$31, K61&gt;$B$36),$B$119,$B$120)</f>
        <v>#DIV/0!</v>
      </c>
      <c r="N61" s="8"/>
      <c r="O61" s="8" t="e">
        <f t="shared" si="5"/>
        <v>#DIV/0!</v>
      </c>
      <c r="P61" s="8" t="e">
        <f>AVERAGE(O61:O63)</f>
        <v>#DIV/0!</v>
      </c>
      <c r="Q61" s="8" t="e">
        <f>_xlfn.STDEV.P(O61:O63)</f>
        <v>#DIV/0!</v>
      </c>
      <c r="R61" s="8" t="e">
        <f>IF(AND(P61&lt;$B$30, P61&gt;$B$35),$B$119,$B$120)</f>
        <v>#DIV/0!</v>
      </c>
      <c r="S61" s="8"/>
      <c r="T61" s="8" t="e">
        <f>IF($Y$46=1,IF(AND($B$40&gt;$F$40,$B$40&gt;$J$40),F61,IF($F$40&gt;$J$40,K61,IF($J$40&gt;$F$40,P61,""))),IF($Y$46=2,F61,IF($Y$46=3,K61,IF($Y$46=4,P61,""))))</f>
        <v>#DIV/0!</v>
      </c>
      <c r="U61" s="8" t="e">
        <f>IF($Y$46=1,IF(AND($B$40&gt;$F$40,$B$40&gt;$J$40),G61,IF($F$40&gt;$J$40,L61,IF($J$40&gt;$F$40,Q61,""))),IF($Y$46=2,G61,IF($Y$46=3,L61,IF($Y$46=4,Q61,""))))</f>
        <v>#DIV/0!</v>
      </c>
      <c r="V61" s="8" t="e">
        <f>IF($Y$46=1,IF(AND($B$40&gt;$F$40,$B$40&gt;$J$40),H61,IF($F$40&gt;$J$40,M61,IF($J$40&gt;$F$40,R61,""))),IF($Y$46=2,H61,IF($Y$46=3,M61,IF($Y$46=4,R61,""))))</f>
        <v>#DIV/0!</v>
      </c>
      <c r="W61" s="8"/>
      <c r="Y61" s="8"/>
      <c r="Z61" s="8"/>
    </row>
    <row r="62" spans="2:26" s="8" customFormat="1" hidden="1" x14ac:dyDescent="0.25">
      <c r="C62" s="8">
        <f>G22</f>
        <v>0</v>
      </c>
      <c r="D62" s="8" t="e">
        <f t="shared" si="2"/>
        <v>#DIV/0!</v>
      </c>
      <c r="E62" s="8" t="e">
        <f t="shared" si="3"/>
        <v>#DIV/0!</v>
      </c>
      <c r="J62" s="8" t="e">
        <f t="shared" si="4"/>
        <v>#DIV/0!</v>
      </c>
      <c r="O62" s="8" t="e">
        <f t="shared" si="5"/>
        <v>#DIV/0!</v>
      </c>
    </row>
    <row r="63" spans="2:26" s="8" customFormat="1" hidden="1" x14ac:dyDescent="0.25">
      <c r="C63" s="8">
        <f>H22</f>
        <v>0</v>
      </c>
      <c r="D63" s="8" t="e">
        <f t="shared" si="2"/>
        <v>#DIV/0!</v>
      </c>
      <c r="E63" s="8" t="e">
        <f t="shared" si="3"/>
        <v>#DIV/0!</v>
      </c>
      <c r="J63" s="8" t="e">
        <f t="shared" si="4"/>
        <v>#DIV/0!</v>
      </c>
      <c r="O63" s="8" t="e">
        <f t="shared" si="5"/>
        <v>#DIV/0!</v>
      </c>
    </row>
    <row r="64" spans="2:26" hidden="1" x14ac:dyDescent="0.25">
      <c r="B64" s="8" t="s">
        <v>15</v>
      </c>
      <c r="C64" s="8">
        <f>F23</f>
        <v>0</v>
      </c>
      <c r="D64" s="8" t="e">
        <f t="shared" si="2"/>
        <v>#DIV/0!</v>
      </c>
      <c r="E64" s="8" t="e">
        <f t="shared" si="3"/>
        <v>#DIV/0!</v>
      </c>
      <c r="F64" s="8" t="e">
        <f>AVERAGE(E64:E66)</f>
        <v>#DIV/0!</v>
      </c>
      <c r="G64" s="8" t="e">
        <f>_xlfn.STDEV.P(E64:E66)</f>
        <v>#DIV/0!</v>
      </c>
      <c r="H64" s="8" t="e">
        <f>IF(AND(F64&lt;$B$30, F64&gt;$B$36),$B$119,$B$120)</f>
        <v>#DIV/0!</v>
      </c>
      <c r="I64" s="8"/>
      <c r="J64" s="8" t="e">
        <f t="shared" si="4"/>
        <v>#DIV/0!</v>
      </c>
      <c r="K64" s="8" t="e">
        <f>AVERAGE(J64:J66)</f>
        <v>#DIV/0!</v>
      </c>
      <c r="L64" s="8" t="e">
        <f>_xlfn.STDEV.P(J64:J66)</f>
        <v>#DIV/0!</v>
      </c>
      <c r="M64" s="8" t="e">
        <f>IF(AND(K64&lt;$B$31, K64&gt;$B$36),$B$119,$B$120)</f>
        <v>#DIV/0!</v>
      </c>
      <c r="N64" s="8"/>
      <c r="O64" s="8" t="e">
        <f t="shared" si="5"/>
        <v>#DIV/0!</v>
      </c>
      <c r="P64" s="8" t="e">
        <f>AVERAGE(O64:O66)</f>
        <v>#DIV/0!</v>
      </c>
      <c r="Q64" s="8" t="e">
        <f>_xlfn.STDEV.P(O64:O66)</f>
        <v>#DIV/0!</v>
      </c>
      <c r="R64" s="8" t="e">
        <f>IF(AND(P64&lt;$B$30, P64&gt;$B$35),$B$119,$B$120)</f>
        <v>#DIV/0!</v>
      </c>
      <c r="S64" s="8"/>
      <c r="T64" s="8" t="e">
        <f>IF($Y$46=1,IF(AND($B$40&gt;$F$40,$B$40&gt;$J$40),F64,IF($F$40&gt;$J$40,K64,IF($J$40&gt;$F$40,P64,""))),IF($Y$46=2,F64,IF($Y$46=3,K64,IF($Y$46=4,P64,""))))</f>
        <v>#DIV/0!</v>
      </c>
      <c r="U64" s="8" t="e">
        <f>IF($Y$46=1,IF(AND($B$40&gt;$F$40,$B$40&gt;$J$40),G64,IF($F$40&gt;$J$40,L64,IF($J$40&gt;$F$40,Q64,""))),IF($Y$46=2,G64,IF($Y$46=3,L64,IF($Y$46=4,Q64,""))))</f>
        <v>#DIV/0!</v>
      </c>
      <c r="V64" s="8" t="e">
        <f>IF($Y$46=1,IF(AND($B$40&gt;$F$40,$B$40&gt;$J$40),H64,IF($F$40&gt;$J$40,M64,IF($J$40&gt;$F$40,R64,""))),IF($Y$46=2,H64,IF($Y$46=3,M64,IF($Y$46=4,R64,""))))</f>
        <v>#DIV/0!</v>
      </c>
      <c r="W64" s="8"/>
      <c r="X64" s="8"/>
      <c r="Y64" s="8"/>
      <c r="Z64" s="8"/>
    </row>
    <row r="65" spans="2:26" s="8" customFormat="1" hidden="1" x14ac:dyDescent="0.25">
      <c r="C65" s="8">
        <f>G23</f>
        <v>0</v>
      </c>
      <c r="D65" s="8" t="e">
        <f t="shared" si="2"/>
        <v>#DIV/0!</v>
      </c>
      <c r="E65" s="8" t="e">
        <f t="shared" si="3"/>
        <v>#DIV/0!</v>
      </c>
      <c r="J65" s="8" t="e">
        <f t="shared" si="4"/>
        <v>#DIV/0!</v>
      </c>
      <c r="O65" s="8" t="e">
        <f t="shared" si="5"/>
        <v>#DIV/0!</v>
      </c>
    </row>
    <row r="66" spans="2:26" s="8" customFormat="1" hidden="1" x14ac:dyDescent="0.25">
      <c r="C66" s="8">
        <f>H23</f>
        <v>0</v>
      </c>
      <c r="D66" s="8" t="e">
        <f t="shared" si="2"/>
        <v>#DIV/0!</v>
      </c>
      <c r="E66" s="8" t="e">
        <f t="shared" si="3"/>
        <v>#DIV/0!</v>
      </c>
      <c r="J66" s="8" t="e">
        <f t="shared" si="4"/>
        <v>#DIV/0!</v>
      </c>
      <c r="O66" s="8" t="e">
        <f t="shared" si="5"/>
        <v>#DIV/0!</v>
      </c>
    </row>
    <row r="67" spans="2:26" hidden="1" x14ac:dyDescent="0.25">
      <c r="B67" s="8" t="s">
        <v>16</v>
      </c>
      <c r="C67" s="8">
        <f>F24</f>
        <v>0</v>
      </c>
      <c r="D67" s="8" t="e">
        <f t="shared" si="2"/>
        <v>#DIV/0!</v>
      </c>
      <c r="E67" s="8" t="e">
        <f t="shared" si="3"/>
        <v>#DIV/0!</v>
      </c>
      <c r="F67" s="8" t="e">
        <f>AVERAGE(E67:E69)</f>
        <v>#DIV/0!</v>
      </c>
      <c r="G67" s="8" t="e">
        <f>_xlfn.STDEV.P(E67:E69)</f>
        <v>#DIV/0!</v>
      </c>
      <c r="H67" s="8" t="e">
        <f>IF(AND(F67&lt;$B$30, F67&gt;$B$36),$B$119,$B$120)</f>
        <v>#DIV/0!</v>
      </c>
      <c r="I67" s="8"/>
      <c r="J67" s="8" t="e">
        <f t="shared" si="4"/>
        <v>#DIV/0!</v>
      </c>
      <c r="K67" s="8" t="e">
        <f>AVERAGE(J67:J69)</f>
        <v>#DIV/0!</v>
      </c>
      <c r="L67" s="8" t="e">
        <f>_xlfn.STDEV.P(J67:J69)</f>
        <v>#DIV/0!</v>
      </c>
      <c r="M67" s="8" t="e">
        <f>IF(AND(K67&lt;$B$31, K67&gt;$B$36),$B$119,$B$120)</f>
        <v>#DIV/0!</v>
      </c>
      <c r="N67" s="8"/>
      <c r="O67" s="8" t="e">
        <f t="shared" si="5"/>
        <v>#DIV/0!</v>
      </c>
      <c r="P67" s="8" t="e">
        <f>AVERAGE(O67:O69)</f>
        <v>#DIV/0!</v>
      </c>
      <c r="Q67" s="8" t="e">
        <f>_xlfn.STDEV.P(O67:O69)</f>
        <v>#DIV/0!</v>
      </c>
      <c r="R67" s="8" t="e">
        <f>IF(AND(P67&lt;$B$30, P67&gt;$B$35),$B$119,$B$120)</f>
        <v>#DIV/0!</v>
      </c>
      <c r="S67" s="8"/>
      <c r="T67" s="8" t="e">
        <f>IF($Y$46=1,IF(AND($B$40&gt;$F$40,$B$40&gt;$J$40),F67,IF($F$40&gt;$J$40,K67,IF($J$40&gt;$F$40,P67,""))),IF($Y$46=2,F67,IF($Y$46=3,K67,IF($Y$46=4,P67,""))))</f>
        <v>#DIV/0!</v>
      </c>
      <c r="U67" s="8" t="e">
        <f>IF($Y$46=1,IF(AND($B$40&gt;$F$40,$B$40&gt;$J$40),G67,IF($F$40&gt;$J$40,L67,IF($J$40&gt;$F$40,Q67,""))),IF($Y$46=2,G67,IF($Y$46=3,L67,IF($Y$46=4,Q67,""))))</f>
        <v>#DIV/0!</v>
      </c>
      <c r="V67" s="8" t="e">
        <f>IF($Y$46=1,IF(AND($B$40&gt;$F$40,$B$40&gt;$J$40),H67,IF($F$40&gt;$J$40,M67,IF($J$40&gt;$F$40,R67,""))),IF($Y$46=2,H67,IF($Y$46=3,M67,IF($Y$46=4,R67,""))))</f>
        <v>#DIV/0!</v>
      </c>
      <c r="W67" s="8"/>
      <c r="X67" s="8"/>
      <c r="Y67" s="8"/>
      <c r="Z67" s="8"/>
    </row>
    <row r="68" spans="2:26" s="8" customFormat="1" hidden="1" x14ac:dyDescent="0.25">
      <c r="C68" s="8">
        <f>G24</f>
        <v>0</v>
      </c>
      <c r="D68" s="8" t="e">
        <f t="shared" si="2"/>
        <v>#DIV/0!</v>
      </c>
      <c r="E68" s="8" t="e">
        <f t="shared" si="3"/>
        <v>#DIV/0!</v>
      </c>
      <c r="J68" s="8" t="e">
        <f t="shared" si="4"/>
        <v>#DIV/0!</v>
      </c>
      <c r="O68" s="8" t="e">
        <f t="shared" si="5"/>
        <v>#DIV/0!</v>
      </c>
    </row>
    <row r="69" spans="2:26" s="8" customFormat="1" hidden="1" x14ac:dyDescent="0.25">
      <c r="C69" s="8">
        <f>H24</f>
        <v>0</v>
      </c>
      <c r="D69" s="8" t="e">
        <f t="shared" si="2"/>
        <v>#DIV/0!</v>
      </c>
      <c r="E69" s="8" t="e">
        <f t="shared" si="3"/>
        <v>#DIV/0!</v>
      </c>
      <c r="J69" s="8" t="e">
        <f t="shared" si="4"/>
        <v>#DIV/0!</v>
      </c>
      <c r="O69" s="8" t="e">
        <f t="shared" si="5"/>
        <v>#DIV/0!</v>
      </c>
    </row>
    <row r="70" spans="2:26" hidden="1" x14ac:dyDescent="0.25">
      <c r="B70" s="8" t="s">
        <v>17</v>
      </c>
      <c r="C70" s="8">
        <f>I17</f>
        <v>0</v>
      </c>
      <c r="D70" s="8" t="e">
        <f t="shared" si="2"/>
        <v>#DIV/0!</v>
      </c>
      <c r="E70" s="8" t="e">
        <f t="shared" si="3"/>
        <v>#DIV/0!</v>
      </c>
      <c r="F70" s="8" t="e">
        <f>AVERAGE(E70:E72)</f>
        <v>#DIV/0!</v>
      </c>
      <c r="G70" s="8" t="e">
        <f>_xlfn.STDEV.P(E70:E72)</f>
        <v>#DIV/0!</v>
      </c>
      <c r="H70" s="8" t="e">
        <f>IF(AND(F70&lt;$B$30, F70&gt;$B$36),$B$119,$B$120)</f>
        <v>#DIV/0!</v>
      </c>
      <c r="I70" s="8"/>
      <c r="J70" s="8" t="e">
        <f t="shared" si="4"/>
        <v>#DIV/0!</v>
      </c>
      <c r="K70" s="8" t="e">
        <f>AVERAGE(J70:J72)</f>
        <v>#DIV/0!</v>
      </c>
      <c r="L70" s="8" t="e">
        <f>_xlfn.STDEV.P(J70:J72)</f>
        <v>#DIV/0!</v>
      </c>
      <c r="M70" s="8" t="e">
        <f>IF(AND(K70&lt;$B$31, K70&gt;$B$36),$B$119,$B$120)</f>
        <v>#DIV/0!</v>
      </c>
      <c r="N70" s="8"/>
      <c r="O70" s="8" t="e">
        <f t="shared" si="5"/>
        <v>#DIV/0!</v>
      </c>
      <c r="P70" s="8" t="e">
        <f>AVERAGE(O70:O72)</f>
        <v>#DIV/0!</v>
      </c>
      <c r="Q70" s="8" t="e">
        <f>_xlfn.STDEV.P(O70:O72)</f>
        <v>#DIV/0!</v>
      </c>
      <c r="R70" s="8" t="e">
        <f>IF(AND(P70&lt;$B$30, P70&gt;$B$35),$B$119,$B$120)</f>
        <v>#DIV/0!</v>
      </c>
      <c r="S70" s="8"/>
      <c r="T70" s="8" t="e">
        <f>IF($Y$46=1,IF(AND($B$40&gt;$F$40,$B$40&gt;$J$40),F70,IF($F$40&gt;$J$40,K70,IF($J$40&gt;$F$40,P70,""))),IF($Y$46=2,F70,IF($Y$46=3,K70,IF($Y$46=4,P70,""))))</f>
        <v>#DIV/0!</v>
      </c>
      <c r="U70" s="8" t="e">
        <f>IF($Y$46=1,IF(AND($B$40&gt;$F$40,$B$40&gt;$J$40),G70,IF($F$40&gt;$J$40,L70,IF($J$40&gt;$F$40,Q70,""))),IF($Y$46=2,G70,IF($Y$46=3,L70,IF($Y$46=4,Q70,""))))</f>
        <v>#DIV/0!</v>
      </c>
      <c r="V70" s="8" t="e">
        <f>IF($Y$46=1,IF(AND($B$40&gt;$F$40,$B$40&gt;$J$40),H70,IF($F$40&gt;$J$40,M70,IF($J$40&gt;$F$40,R70,""))),IF($Y$46=2,H70,IF($Y$46=3,M70,IF($Y$46=4,R70,""))))</f>
        <v>#DIV/0!</v>
      </c>
      <c r="W70" s="8"/>
      <c r="X70" s="8"/>
      <c r="Y70" s="8"/>
      <c r="Z70" s="8"/>
    </row>
    <row r="71" spans="2:26" s="8" customFormat="1" hidden="1" x14ac:dyDescent="0.25">
      <c r="C71" s="8">
        <f>J17</f>
        <v>0</v>
      </c>
      <c r="D71" s="8" t="e">
        <f t="shared" si="2"/>
        <v>#DIV/0!</v>
      </c>
      <c r="E71" s="8" t="e">
        <f t="shared" si="3"/>
        <v>#DIV/0!</v>
      </c>
      <c r="J71" s="8" t="e">
        <f t="shared" si="4"/>
        <v>#DIV/0!</v>
      </c>
      <c r="O71" s="8" t="e">
        <f t="shared" si="5"/>
        <v>#DIV/0!</v>
      </c>
    </row>
    <row r="72" spans="2:26" s="8" customFormat="1" hidden="1" x14ac:dyDescent="0.25">
      <c r="C72" s="8">
        <f>K17</f>
        <v>0</v>
      </c>
      <c r="D72" s="8" t="e">
        <f t="shared" si="2"/>
        <v>#DIV/0!</v>
      </c>
      <c r="E72" s="8" t="e">
        <f t="shared" si="3"/>
        <v>#DIV/0!</v>
      </c>
      <c r="J72" s="8" t="e">
        <f t="shared" si="4"/>
        <v>#DIV/0!</v>
      </c>
      <c r="O72" s="8" t="e">
        <f t="shared" si="5"/>
        <v>#DIV/0!</v>
      </c>
    </row>
    <row r="73" spans="2:26" hidden="1" x14ac:dyDescent="0.25">
      <c r="B73" s="8" t="s">
        <v>18</v>
      </c>
      <c r="C73" s="8">
        <f>I18</f>
        <v>0</v>
      </c>
      <c r="D73" s="8" t="e">
        <f t="shared" si="2"/>
        <v>#DIV/0!</v>
      </c>
      <c r="E73" s="8" t="e">
        <f t="shared" si="3"/>
        <v>#DIV/0!</v>
      </c>
      <c r="F73" s="8" t="e">
        <f>AVERAGE(E73:E75)</f>
        <v>#DIV/0!</v>
      </c>
      <c r="G73" s="8" t="e">
        <f>_xlfn.STDEV.P(E73:E75)</f>
        <v>#DIV/0!</v>
      </c>
      <c r="H73" s="8" t="e">
        <f>IF(AND(F73&lt;$B$30, F73&gt;$B$36),$B$119,$B$120)</f>
        <v>#DIV/0!</v>
      </c>
      <c r="I73" s="8"/>
      <c r="J73" s="8" t="e">
        <f t="shared" si="4"/>
        <v>#DIV/0!</v>
      </c>
      <c r="K73" s="8" t="e">
        <f>AVERAGE(J73:J75)</f>
        <v>#DIV/0!</v>
      </c>
      <c r="L73" s="8" t="e">
        <f>_xlfn.STDEV.P(J73:J75)</f>
        <v>#DIV/0!</v>
      </c>
      <c r="M73" s="8" t="e">
        <f>IF(AND(K73&lt;$B$31, K73&gt;$B$36),$B$119,$B$120)</f>
        <v>#DIV/0!</v>
      </c>
      <c r="N73" s="8"/>
      <c r="O73" s="8" t="e">
        <f t="shared" si="5"/>
        <v>#DIV/0!</v>
      </c>
      <c r="P73" s="8" t="e">
        <f>AVERAGE(O73:O75)</f>
        <v>#DIV/0!</v>
      </c>
      <c r="Q73" s="8" t="e">
        <f>_xlfn.STDEV.P(O73:O75)</f>
        <v>#DIV/0!</v>
      </c>
      <c r="R73" s="8" t="e">
        <f>IF(AND(P73&lt;$B$30, P73&gt;$B$35),$B$119,$B$120)</f>
        <v>#DIV/0!</v>
      </c>
      <c r="S73" s="8"/>
      <c r="T73" s="8" t="e">
        <f>IF($Y$46=1,IF(AND($B$40&gt;$F$40,$B$40&gt;$J$40),F73,IF($F$40&gt;$J$40,K73,IF($J$40&gt;$F$40,P73,""))),IF($Y$46=2,F73,IF($Y$46=3,K73,IF($Y$46=4,P73,""))))</f>
        <v>#DIV/0!</v>
      </c>
      <c r="U73" s="8" t="e">
        <f>IF($Y$46=1,IF(AND($B$40&gt;$F$40,$B$40&gt;$J$40),G73,IF($F$40&gt;$J$40,L73,IF($J$40&gt;$F$40,Q73,""))),IF($Y$46=2,G73,IF($Y$46=3,L73,IF($Y$46=4,Q73,""))))</f>
        <v>#DIV/0!</v>
      </c>
      <c r="V73" s="8" t="e">
        <f>IF($Y$46=1,IF(AND($B$40&gt;$F$40,$B$40&gt;$J$40),H73,IF($F$40&gt;$J$40,M73,IF($J$40&gt;$F$40,R73,""))),IF($Y$46=2,H73,IF($Y$46=3,M73,IF($Y$46=4,R73,""))))</f>
        <v>#DIV/0!</v>
      </c>
      <c r="W73" s="8"/>
      <c r="X73" s="8"/>
      <c r="Y73" s="8"/>
      <c r="Z73" s="8"/>
    </row>
    <row r="74" spans="2:26" s="8" customFormat="1" hidden="1" x14ac:dyDescent="0.25">
      <c r="C74" s="8">
        <f>J18</f>
        <v>0</v>
      </c>
      <c r="D74" s="8" t="e">
        <f t="shared" si="2"/>
        <v>#DIV/0!</v>
      </c>
      <c r="E74" s="8" t="e">
        <f t="shared" si="3"/>
        <v>#DIV/0!</v>
      </c>
      <c r="J74" s="8" t="e">
        <f t="shared" si="4"/>
        <v>#DIV/0!</v>
      </c>
      <c r="O74" s="8" t="e">
        <f t="shared" si="5"/>
        <v>#DIV/0!</v>
      </c>
    </row>
    <row r="75" spans="2:26" s="8" customFormat="1" hidden="1" x14ac:dyDescent="0.25">
      <c r="C75" s="8">
        <f>K18</f>
        <v>0</v>
      </c>
      <c r="D75" s="8" t="e">
        <f t="shared" si="2"/>
        <v>#DIV/0!</v>
      </c>
      <c r="E75" s="8" t="e">
        <f t="shared" si="3"/>
        <v>#DIV/0!</v>
      </c>
      <c r="J75" s="8" t="e">
        <f t="shared" si="4"/>
        <v>#DIV/0!</v>
      </c>
      <c r="O75" s="8" t="e">
        <f t="shared" si="5"/>
        <v>#DIV/0!</v>
      </c>
    </row>
    <row r="76" spans="2:26" hidden="1" x14ac:dyDescent="0.25">
      <c r="B76" s="8" t="s">
        <v>19</v>
      </c>
      <c r="C76" s="8">
        <f>I19</f>
        <v>0</v>
      </c>
      <c r="D76" s="8" t="e">
        <f t="shared" si="2"/>
        <v>#DIV/0!</v>
      </c>
      <c r="E76" s="8" t="e">
        <f t="shared" si="3"/>
        <v>#DIV/0!</v>
      </c>
      <c r="F76" s="8" t="e">
        <f>AVERAGE(E76:E78)</f>
        <v>#DIV/0!</v>
      </c>
      <c r="G76" s="8" t="e">
        <f>_xlfn.STDEV.P(E76:E78)</f>
        <v>#DIV/0!</v>
      </c>
      <c r="H76" s="8" t="e">
        <f>IF(AND(F76&lt;$B$30, F76&gt;$B$36),$B$119,$B$120)</f>
        <v>#DIV/0!</v>
      </c>
      <c r="I76" s="8"/>
      <c r="J76" s="8" t="e">
        <f t="shared" si="4"/>
        <v>#DIV/0!</v>
      </c>
      <c r="K76" s="8" t="e">
        <f>AVERAGE(J76:J78)</f>
        <v>#DIV/0!</v>
      </c>
      <c r="L76" s="8" t="e">
        <f>_xlfn.STDEV.P(J76:J78)</f>
        <v>#DIV/0!</v>
      </c>
      <c r="M76" s="8" t="e">
        <f>IF(AND(K76&lt;$B$31, K76&gt;$B$36),$B$119,$B$120)</f>
        <v>#DIV/0!</v>
      </c>
      <c r="N76" s="8"/>
      <c r="O76" s="8" t="e">
        <f t="shared" si="5"/>
        <v>#DIV/0!</v>
      </c>
      <c r="P76" s="8" t="e">
        <f>AVERAGE(O76:O78)</f>
        <v>#DIV/0!</v>
      </c>
      <c r="Q76" s="8" t="e">
        <f>_xlfn.STDEV.P(O76:O78)</f>
        <v>#DIV/0!</v>
      </c>
      <c r="R76" s="8" t="e">
        <f>IF(AND(P76&lt;$B$30, P76&gt;$B$35),$B$119,$B$120)</f>
        <v>#DIV/0!</v>
      </c>
      <c r="S76" s="8"/>
      <c r="T76" s="8" t="e">
        <f>IF($Y$46=1,IF(AND($B$40&gt;$F$40,$B$40&gt;$J$40),F76,IF($F$40&gt;$J$40,K76,IF($J$40&gt;$F$40,P76,""))),IF($Y$46=2,F76,IF($Y$46=3,K76,IF($Y$46=4,P76,""))))</f>
        <v>#DIV/0!</v>
      </c>
      <c r="U76" s="8" t="e">
        <f>IF($Y$46=1,IF(AND($B$40&gt;$F$40,$B$40&gt;$J$40),G76,IF($F$40&gt;$J$40,L76,IF($J$40&gt;$F$40,Q76,""))),IF($Y$46=2,G76,IF($Y$46=3,L76,IF($Y$46=4,Q76,""))))</f>
        <v>#DIV/0!</v>
      </c>
      <c r="V76" s="8" t="e">
        <f>IF($Y$46=1,IF(AND($B$40&gt;$F$40,$B$40&gt;$J$40),H76,IF($F$40&gt;$J$40,M76,IF($J$40&gt;$F$40,R76,""))),IF($Y$46=2,H76,IF($Y$46=3,M76,IF($Y$46=4,R76,""))))</f>
        <v>#DIV/0!</v>
      </c>
      <c r="W76" s="8"/>
      <c r="X76" s="8"/>
      <c r="Y76" s="8"/>
      <c r="Z76" s="8"/>
    </row>
    <row r="77" spans="2:26" s="8" customFormat="1" hidden="1" x14ac:dyDescent="0.25">
      <c r="C77" s="8">
        <f>J19</f>
        <v>0</v>
      </c>
      <c r="D77" s="8" t="e">
        <f t="shared" si="2"/>
        <v>#DIV/0!</v>
      </c>
      <c r="E77" s="8" t="e">
        <f t="shared" si="3"/>
        <v>#DIV/0!</v>
      </c>
      <c r="J77" s="8" t="e">
        <f t="shared" si="4"/>
        <v>#DIV/0!</v>
      </c>
      <c r="O77" s="8" t="e">
        <f t="shared" si="5"/>
        <v>#DIV/0!</v>
      </c>
    </row>
    <row r="78" spans="2:26" s="8" customFormat="1" hidden="1" x14ac:dyDescent="0.25">
      <c r="C78" s="8">
        <f>K19</f>
        <v>0</v>
      </c>
      <c r="D78" s="8" t="e">
        <f t="shared" si="2"/>
        <v>#DIV/0!</v>
      </c>
      <c r="E78" s="8" t="e">
        <f t="shared" si="3"/>
        <v>#DIV/0!</v>
      </c>
      <c r="J78" s="8" t="e">
        <f t="shared" si="4"/>
        <v>#DIV/0!</v>
      </c>
      <c r="O78" s="8" t="e">
        <f t="shared" si="5"/>
        <v>#DIV/0!</v>
      </c>
    </row>
    <row r="79" spans="2:26" hidden="1" x14ac:dyDescent="0.25">
      <c r="B79" s="8" t="s">
        <v>20</v>
      </c>
      <c r="C79" s="8">
        <f>I20</f>
        <v>0</v>
      </c>
      <c r="D79" s="8" t="e">
        <f t="shared" si="2"/>
        <v>#DIV/0!</v>
      </c>
      <c r="E79" s="8" t="e">
        <f t="shared" si="3"/>
        <v>#DIV/0!</v>
      </c>
      <c r="F79" s="8" t="e">
        <f>AVERAGE(E79:E81)</f>
        <v>#DIV/0!</v>
      </c>
      <c r="G79" s="8" t="e">
        <f>_xlfn.STDEV.P(E79:E81)</f>
        <v>#DIV/0!</v>
      </c>
      <c r="H79" s="8" t="e">
        <f>IF(AND(F79&lt;$B$30, F79&gt;$B$36),$B$119,$B$120)</f>
        <v>#DIV/0!</v>
      </c>
      <c r="I79" s="8"/>
      <c r="J79" s="8" t="e">
        <f t="shared" si="4"/>
        <v>#DIV/0!</v>
      </c>
      <c r="K79" s="8" t="e">
        <f>AVERAGE(J79:J81)</f>
        <v>#DIV/0!</v>
      </c>
      <c r="L79" s="8" t="e">
        <f>_xlfn.STDEV.P(J79:J81)</f>
        <v>#DIV/0!</v>
      </c>
      <c r="M79" s="8" t="e">
        <f>IF(AND(K79&lt;$B$31, K79&gt;$B$36),$B$119,$B$120)</f>
        <v>#DIV/0!</v>
      </c>
      <c r="N79" s="8"/>
      <c r="O79" s="8" t="e">
        <f t="shared" si="5"/>
        <v>#DIV/0!</v>
      </c>
      <c r="P79" s="8" t="e">
        <f>AVERAGE(O79:O81)</f>
        <v>#DIV/0!</v>
      </c>
      <c r="Q79" s="8" t="e">
        <f>_xlfn.STDEV.P(O79:O81)</f>
        <v>#DIV/0!</v>
      </c>
      <c r="R79" s="8" t="e">
        <f>IF(AND(P79&lt;$B$30, P79&gt;$B$35),$B$119,$B$120)</f>
        <v>#DIV/0!</v>
      </c>
      <c r="S79" s="8"/>
      <c r="T79" s="8" t="e">
        <f>IF($Y$46=1,IF(AND($B$40&gt;$F$40,$B$40&gt;$J$40),F79,IF($F$40&gt;$J$40,K79,IF($J$40&gt;$F$40,P79,""))),IF($Y$46=2,F79,IF($Y$46=3,K79,IF($Y$46=4,P79,""))))</f>
        <v>#DIV/0!</v>
      </c>
      <c r="U79" s="8" t="e">
        <f>IF($Y$46=1,IF(AND($B$40&gt;$F$40,$B$40&gt;$J$40),G79,IF($F$40&gt;$J$40,L79,IF($J$40&gt;$F$40,Q79,""))),IF($Y$46=2,G79,IF($Y$46=3,L79,IF($Y$46=4,Q79,""))))</f>
        <v>#DIV/0!</v>
      </c>
      <c r="V79" s="8" t="e">
        <f>IF($Y$46=1,IF(AND($B$40&gt;$F$40,$B$40&gt;$J$40),H79,IF($F$40&gt;$J$40,M79,IF($J$40&gt;$F$40,R79,""))),IF($Y$46=2,H79,IF($Y$46=3,M79,IF($Y$46=4,R79,""))))</f>
        <v>#DIV/0!</v>
      </c>
      <c r="W79" s="8"/>
      <c r="X79" s="8"/>
      <c r="Y79" s="8"/>
      <c r="Z79" s="8"/>
    </row>
    <row r="80" spans="2:26" s="8" customFormat="1" hidden="1" x14ac:dyDescent="0.25">
      <c r="C80" s="8">
        <f>J20</f>
        <v>0</v>
      </c>
      <c r="D80" s="8" t="e">
        <f t="shared" si="2"/>
        <v>#DIV/0!</v>
      </c>
      <c r="E80" s="8" t="e">
        <f t="shared" si="3"/>
        <v>#DIV/0!</v>
      </c>
      <c r="J80" s="8" t="e">
        <f t="shared" si="4"/>
        <v>#DIV/0!</v>
      </c>
      <c r="O80" s="8" t="e">
        <f t="shared" si="5"/>
        <v>#DIV/0!</v>
      </c>
    </row>
    <row r="81" spans="2:26" s="8" customFormat="1" hidden="1" x14ac:dyDescent="0.25">
      <c r="C81" s="8">
        <f>K20</f>
        <v>0</v>
      </c>
      <c r="D81" s="8" t="e">
        <f t="shared" si="2"/>
        <v>#DIV/0!</v>
      </c>
      <c r="E81" s="8" t="e">
        <f t="shared" si="3"/>
        <v>#DIV/0!</v>
      </c>
      <c r="J81" s="8" t="e">
        <f t="shared" si="4"/>
        <v>#DIV/0!</v>
      </c>
      <c r="O81" s="8" t="e">
        <f t="shared" si="5"/>
        <v>#DIV/0!</v>
      </c>
    </row>
    <row r="82" spans="2:26" hidden="1" x14ac:dyDescent="0.25">
      <c r="B82" s="8" t="s">
        <v>21</v>
      </c>
      <c r="C82" s="8">
        <f>I21</f>
        <v>0</v>
      </c>
      <c r="D82" s="8" t="e">
        <f t="shared" si="2"/>
        <v>#DIV/0!</v>
      </c>
      <c r="E82" s="8" t="e">
        <f t="shared" si="3"/>
        <v>#DIV/0!</v>
      </c>
      <c r="F82" s="8" t="e">
        <f>AVERAGE(E82:E84)</f>
        <v>#DIV/0!</v>
      </c>
      <c r="G82" s="8" t="e">
        <f>_xlfn.STDEV.P(E82:E84)</f>
        <v>#DIV/0!</v>
      </c>
      <c r="H82" s="8" t="e">
        <f>IF(AND(F82&lt;$B$30, F82&gt;$B$36),$B$119,$B$120)</f>
        <v>#DIV/0!</v>
      </c>
      <c r="I82" s="8"/>
      <c r="J82" s="8" t="e">
        <f t="shared" si="4"/>
        <v>#DIV/0!</v>
      </c>
      <c r="K82" s="8" t="e">
        <f>AVERAGE(J82:J84)</f>
        <v>#DIV/0!</v>
      </c>
      <c r="L82" s="8" t="e">
        <f>_xlfn.STDEV.P(J82:J84)</f>
        <v>#DIV/0!</v>
      </c>
      <c r="M82" s="8" t="e">
        <f>IF(AND(K82&lt;$B$31, K82&gt;$B$36),$B$119,$B$120)</f>
        <v>#DIV/0!</v>
      </c>
      <c r="N82" s="8"/>
      <c r="O82" s="8" t="e">
        <f t="shared" si="5"/>
        <v>#DIV/0!</v>
      </c>
      <c r="P82" s="8" t="e">
        <f>AVERAGE(O82:O84)</f>
        <v>#DIV/0!</v>
      </c>
      <c r="Q82" s="8" t="e">
        <f>_xlfn.STDEV.P(O82:O84)</f>
        <v>#DIV/0!</v>
      </c>
      <c r="R82" s="8" t="e">
        <f>IF(AND(P82&lt;$B$30, P82&gt;$B$35),$B$119,$B$120)</f>
        <v>#DIV/0!</v>
      </c>
      <c r="S82" s="8"/>
      <c r="T82" s="8" t="e">
        <f>IF($Y$46=1,IF(AND($B$40&gt;$F$40,$B$40&gt;$J$40),F82,IF($F$40&gt;$J$40,K82,IF($J$40&gt;$F$40,P82,""))),IF($Y$46=2,F82,IF($Y$46=3,K82,IF($Y$46=4,P82,""))))</f>
        <v>#DIV/0!</v>
      </c>
      <c r="U82" s="8" t="e">
        <f>IF($Y$46=1,IF(AND($B$40&gt;$F$40,$B$40&gt;$J$40),G82,IF($F$40&gt;$J$40,L82,IF($J$40&gt;$F$40,Q82,""))),IF($Y$46=2,G82,IF($Y$46=3,L82,IF($Y$46=4,Q82,""))))</f>
        <v>#DIV/0!</v>
      </c>
      <c r="V82" s="8" t="e">
        <f>IF($Y$46=1,IF(AND($B$40&gt;$F$40,$B$40&gt;$J$40),H82,IF($F$40&gt;$J$40,M82,IF($J$40&gt;$F$40,R82,""))),IF($Y$46=2,H82,IF($Y$46=3,M82,IF($Y$46=4,R82,""))))</f>
        <v>#DIV/0!</v>
      </c>
      <c r="W82" s="8"/>
      <c r="X82" s="8"/>
      <c r="Y82" s="8"/>
      <c r="Z82" s="8"/>
    </row>
    <row r="83" spans="2:26" s="8" customFormat="1" hidden="1" x14ac:dyDescent="0.25">
      <c r="C83" s="8">
        <f>J21</f>
        <v>0</v>
      </c>
      <c r="D83" s="8" t="e">
        <f t="shared" si="2"/>
        <v>#DIV/0!</v>
      </c>
      <c r="E83" s="8" t="e">
        <f t="shared" si="3"/>
        <v>#DIV/0!</v>
      </c>
      <c r="J83" s="8" t="e">
        <f t="shared" si="4"/>
        <v>#DIV/0!</v>
      </c>
      <c r="O83" s="8" t="e">
        <f t="shared" si="5"/>
        <v>#DIV/0!</v>
      </c>
    </row>
    <row r="84" spans="2:26" s="8" customFormat="1" hidden="1" x14ac:dyDescent="0.25">
      <c r="C84" s="8">
        <f>K21</f>
        <v>0</v>
      </c>
      <c r="D84" s="8" t="e">
        <f t="shared" si="2"/>
        <v>#DIV/0!</v>
      </c>
      <c r="E84" s="8" t="e">
        <f t="shared" si="3"/>
        <v>#DIV/0!</v>
      </c>
      <c r="J84" s="8" t="e">
        <f t="shared" si="4"/>
        <v>#DIV/0!</v>
      </c>
      <c r="O84" s="8" t="e">
        <f t="shared" si="5"/>
        <v>#DIV/0!</v>
      </c>
    </row>
    <row r="85" spans="2:26" hidden="1" x14ac:dyDescent="0.25">
      <c r="B85" s="8" t="s">
        <v>22</v>
      </c>
      <c r="C85" s="8">
        <f>I22</f>
        <v>0</v>
      </c>
      <c r="D85" s="8" t="e">
        <f t="shared" si="2"/>
        <v>#DIV/0!</v>
      </c>
      <c r="E85" s="8" t="e">
        <f t="shared" si="3"/>
        <v>#DIV/0!</v>
      </c>
      <c r="F85" s="8" t="e">
        <f>AVERAGE(E85:E87)</f>
        <v>#DIV/0!</v>
      </c>
      <c r="G85" s="8" t="e">
        <f>_xlfn.STDEV.P(E85:E87)</f>
        <v>#DIV/0!</v>
      </c>
      <c r="H85" s="8" t="e">
        <f>IF(AND(F85&lt;$B$30, F85&gt;$B$36),$B$119,$B$120)</f>
        <v>#DIV/0!</v>
      </c>
      <c r="I85" s="8"/>
      <c r="J85" s="8" t="e">
        <f t="shared" si="4"/>
        <v>#DIV/0!</v>
      </c>
      <c r="K85" s="8" t="e">
        <f>AVERAGE(J85:J87)</f>
        <v>#DIV/0!</v>
      </c>
      <c r="L85" s="8" t="e">
        <f>_xlfn.STDEV.P(J85:J87)</f>
        <v>#DIV/0!</v>
      </c>
      <c r="M85" s="8" t="e">
        <f>IF(AND(K85&lt;$B$31, K85&gt;$B$36),$B$119,$B$120)</f>
        <v>#DIV/0!</v>
      </c>
      <c r="N85" s="8"/>
      <c r="O85" s="8" t="e">
        <f t="shared" si="5"/>
        <v>#DIV/0!</v>
      </c>
      <c r="P85" s="8" t="e">
        <f>AVERAGE(O85:O87)</f>
        <v>#DIV/0!</v>
      </c>
      <c r="Q85" s="8" t="e">
        <f>_xlfn.STDEV.P(O85:O87)</f>
        <v>#DIV/0!</v>
      </c>
      <c r="R85" s="8" t="e">
        <f>IF(AND(P85&lt;$B$30, P85&gt;$B$35),$B$119,$B$120)</f>
        <v>#DIV/0!</v>
      </c>
      <c r="S85" s="8"/>
      <c r="T85" s="8" t="e">
        <f>IF($Y$46=1,IF(AND($B$40&gt;$F$40,$B$40&gt;$J$40),F85,IF($F$40&gt;$J$40,K85,IF($J$40&gt;$F$40,P85,""))),IF($Y$46=2,F85,IF($Y$46=3,K85,IF($Y$46=4,P85,""))))</f>
        <v>#DIV/0!</v>
      </c>
      <c r="U85" s="8" t="e">
        <f>IF($Y$46=1,IF(AND($B$40&gt;$F$40,$B$40&gt;$J$40),G85,IF($F$40&gt;$J$40,L85,IF($J$40&gt;$F$40,Q85,""))),IF($Y$46=2,G85,IF($Y$46=3,L85,IF($Y$46=4,Q85,""))))</f>
        <v>#DIV/0!</v>
      </c>
      <c r="V85" s="8" t="e">
        <f>IF($Y$46=1,IF(AND($B$40&gt;$F$40,$B$40&gt;$J$40),H85,IF($F$40&gt;$J$40,M85,IF($J$40&gt;$F$40,R85,""))),IF($Y$46=2,H85,IF($Y$46=3,M85,IF($Y$46=4,R85,""))))</f>
        <v>#DIV/0!</v>
      </c>
      <c r="W85" s="8"/>
      <c r="X85" s="8"/>
      <c r="Y85" s="8"/>
      <c r="Z85" s="8"/>
    </row>
    <row r="86" spans="2:26" s="8" customFormat="1" hidden="1" x14ac:dyDescent="0.25">
      <c r="C86" s="8">
        <f>J22</f>
        <v>0</v>
      </c>
      <c r="D86" s="8" t="e">
        <f t="shared" si="2"/>
        <v>#DIV/0!</v>
      </c>
      <c r="E86" s="8" t="e">
        <f t="shared" si="3"/>
        <v>#DIV/0!</v>
      </c>
      <c r="J86" s="8" t="e">
        <f t="shared" si="4"/>
        <v>#DIV/0!</v>
      </c>
      <c r="O86" s="8" t="e">
        <f t="shared" si="5"/>
        <v>#DIV/0!</v>
      </c>
    </row>
    <row r="87" spans="2:26" s="8" customFormat="1" hidden="1" x14ac:dyDescent="0.25">
      <c r="C87" s="8">
        <f>K22</f>
        <v>0</v>
      </c>
      <c r="D87" s="8" t="e">
        <f t="shared" si="2"/>
        <v>#DIV/0!</v>
      </c>
      <c r="E87" s="8" t="e">
        <f t="shared" si="3"/>
        <v>#DIV/0!</v>
      </c>
      <c r="J87" s="8" t="e">
        <f t="shared" si="4"/>
        <v>#DIV/0!</v>
      </c>
      <c r="O87" s="8" t="e">
        <f t="shared" si="5"/>
        <v>#DIV/0!</v>
      </c>
    </row>
    <row r="88" spans="2:26" hidden="1" x14ac:dyDescent="0.25">
      <c r="B88" s="8" t="s">
        <v>23</v>
      </c>
      <c r="C88" s="8">
        <f>I23</f>
        <v>0</v>
      </c>
      <c r="D88" s="8" t="e">
        <f t="shared" si="2"/>
        <v>#DIV/0!</v>
      </c>
      <c r="E88" s="8" t="e">
        <f t="shared" si="3"/>
        <v>#DIV/0!</v>
      </c>
      <c r="F88" s="8" t="e">
        <f>AVERAGE(E88:E90)</f>
        <v>#DIV/0!</v>
      </c>
      <c r="G88" s="8" t="e">
        <f>_xlfn.STDEV.P(E88:E90)</f>
        <v>#DIV/0!</v>
      </c>
      <c r="H88" s="8" t="e">
        <f>IF(AND(F88&lt;$B$30, F88&gt;$B$36),$B$119,$B$120)</f>
        <v>#DIV/0!</v>
      </c>
      <c r="I88" s="8"/>
      <c r="J88" s="8" t="e">
        <f t="shared" si="4"/>
        <v>#DIV/0!</v>
      </c>
      <c r="K88" s="8" t="e">
        <f>AVERAGE(J88:J90)</f>
        <v>#DIV/0!</v>
      </c>
      <c r="L88" s="8" t="e">
        <f>_xlfn.STDEV.P(J88:J90)</f>
        <v>#DIV/0!</v>
      </c>
      <c r="M88" s="8" t="e">
        <f>IF(AND(K88&lt;$B$31, K88&gt;$B$36),$B$119,$B$120)</f>
        <v>#DIV/0!</v>
      </c>
      <c r="N88" s="8"/>
      <c r="O88" s="8" t="e">
        <f t="shared" si="5"/>
        <v>#DIV/0!</v>
      </c>
      <c r="P88" s="8" t="e">
        <f>AVERAGE(O88:O90)</f>
        <v>#DIV/0!</v>
      </c>
      <c r="Q88" s="8" t="e">
        <f>_xlfn.STDEV.P(O88:O90)</f>
        <v>#DIV/0!</v>
      </c>
      <c r="R88" s="8" t="e">
        <f>IF(AND(P88&lt;$B$30, P88&gt;$B$35),$B$119,$B$120)</f>
        <v>#DIV/0!</v>
      </c>
      <c r="S88" s="8"/>
      <c r="T88" s="8" t="e">
        <f>IF($Y$46=1,IF(AND($B$40&gt;$F$40,$B$40&gt;$J$40),F88,IF($F$40&gt;$J$40,K88,IF($J$40&gt;$F$40,P88,""))),IF($Y$46=2,F88,IF($Y$46=3,K88,IF($Y$46=4,P88,""))))</f>
        <v>#DIV/0!</v>
      </c>
      <c r="U88" s="8" t="e">
        <f>IF($Y$46=1,IF(AND($B$40&gt;$F$40,$B$40&gt;$J$40),G88,IF($F$40&gt;$J$40,L88,IF($J$40&gt;$F$40,Q88,""))),IF($Y$46=2,G88,IF($Y$46=3,L88,IF($Y$46=4,Q88,""))))</f>
        <v>#DIV/0!</v>
      </c>
      <c r="V88" s="8" t="e">
        <f>IF($Y$46=1,IF(AND($B$40&gt;$F$40,$B$40&gt;$J$40),H88,IF($F$40&gt;$J$40,M88,IF($J$40&gt;$F$40,R88,""))),IF($Y$46=2,H88,IF($Y$46=3,M88,IF($Y$46=4,R88,""))))</f>
        <v>#DIV/0!</v>
      </c>
      <c r="W88" s="8"/>
      <c r="X88" s="8"/>
      <c r="Y88" s="8"/>
      <c r="Z88" s="8"/>
    </row>
    <row r="89" spans="2:26" s="8" customFormat="1" hidden="1" x14ac:dyDescent="0.25">
      <c r="C89" s="8">
        <f>J23</f>
        <v>0</v>
      </c>
      <c r="D89" s="8" t="e">
        <f t="shared" si="2"/>
        <v>#DIV/0!</v>
      </c>
      <c r="E89" s="8" t="e">
        <f t="shared" si="3"/>
        <v>#DIV/0!</v>
      </c>
      <c r="J89" s="8" t="e">
        <f t="shared" si="4"/>
        <v>#DIV/0!</v>
      </c>
      <c r="O89" s="8" t="e">
        <f t="shared" si="5"/>
        <v>#DIV/0!</v>
      </c>
    </row>
    <row r="90" spans="2:26" s="8" customFormat="1" hidden="1" x14ac:dyDescent="0.25">
      <c r="C90" s="8">
        <f>K23</f>
        <v>0</v>
      </c>
      <c r="D90" s="8" t="e">
        <f t="shared" si="2"/>
        <v>#DIV/0!</v>
      </c>
      <c r="E90" s="8" t="e">
        <f t="shared" si="3"/>
        <v>#DIV/0!</v>
      </c>
      <c r="J90" s="8" t="e">
        <f t="shared" si="4"/>
        <v>#DIV/0!</v>
      </c>
      <c r="O90" s="8" t="e">
        <f t="shared" si="5"/>
        <v>#DIV/0!</v>
      </c>
    </row>
    <row r="91" spans="2:26" hidden="1" x14ac:dyDescent="0.25">
      <c r="B91" s="8" t="s">
        <v>24</v>
      </c>
      <c r="C91" s="8">
        <f>I24</f>
        <v>0</v>
      </c>
      <c r="D91" s="8" t="e">
        <f t="shared" si="2"/>
        <v>#DIV/0!</v>
      </c>
      <c r="E91" s="8" t="e">
        <f t="shared" si="3"/>
        <v>#DIV/0!</v>
      </c>
      <c r="F91" s="8" t="e">
        <f>AVERAGE(E91:E93)</f>
        <v>#DIV/0!</v>
      </c>
      <c r="G91" s="8" t="e">
        <f>_xlfn.STDEV.P(E91:E93)</f>
        <v>#DIV/0!</v>
      </c>
      <c r="H91" s="8" t="e">
        <f>IF(AND(F91&lt;$B$30, F91&gt;$B$36),$B$119,$B$120)</f>
        <v>#DIV/0!</v>
      </c>
      <c r="I91" s="8"/>
      <c r="J91" s="8" t="e">
        <f t="shared" si="4"/>
        <v>#DIV/0!</v>
      </c>
      <c r="K91" s="8" t="e">
        <f>AVERAGE(J91:J93)</f>
        <v>#DIV/0!</v>
      </c>
      <c r="L91" s="8" t="e">
        <f>_xlfn.STDEV.P(J91:J93)</f>
        <v>#DIV/0!</v>
      </c>
      <c r="M91" s="8" t="e">
        <f>IF(AND(K91&lt;$B$31, K91&gt;$B$36),$B$119,$B$120)</f>
        <v>#DIV/0!</v>
      </c>
      <c r="N91" s="8"/>
      <c r="O91" s="8" t="e">
        <f t="shared" si="5"/>
        <v>#DIV/0!</v>
      </c>
      <c r="P91" s="8" t="e">
        <f>AVERAGE(O91:O93)</f>
        <v>#DIV/0!</v>
      </c>
      <c r="Q91" s="8" t="e">
        <f>_xlfn.STDEV.P(O91:O93)</f>
        <v>#DIV/0!</v>
      </c>
      <c r="R91" s="8" t="e">
        <f>IF(AND(P91&lt;$B$30, P91&gt;$B$35),$B$119,$B$120)</f>
        <v>#DIV/0!</v>
      </c>
      <c r="S91" s="8"/>
      <c r="T91" s="8" t="e">
        <f>IF($Y$46=1,IF(AND($B$40&gt;$F$40,$B$40&gt;$J$40),F91,IF($F$40&gt;$J$40,K91,IF($J$40&gt;$F$40,P91,""))),IF($Y$46=2,F91,IF($Y$46=3,K91,IF($Y$46=4,P91,""))))</f>
        <v>#DIV/0!</v>
      </c>
      <c r="U91" s="8" t="e">
        <f>IF($Y$46=1,IF(AND($B$40&gt;$F$40,$B$40&gt;$J$40),G91,IF($F$40&gt;$J$40,L91,IF($J$40&gt;$F$40,Q91,""))),IF($Y$46=2,G91,IF($Y$46=3,L91,IF($Y$46=4,Q91,""))))</f>
        <v>#DIV/0!</v>
      </c>
      <c r="V91" s="8" t="e">
        <f>IF($Y$46=1,IF(AND($B$40&gt;$F$40,$B$40&gt;$J$40),H91,IF($F$40&gt;$J$40,M91,IF($J$40&gt;$F$40,R91,""))),IF($Y$46=2,H91,IF($Y$46=3,M91,IF($Y$46=4,R91,""))))</f>
        <v>#DIV/0!</v>
      </c>
      <c r="W91" s="8"/>
      <c r="X91" s="8"/>
      <c r="Y91" s="8"/>
      <c r="Z91" s="8"/>
    </row>
    <row r="92" spans="2:26" s="8" customFormat="1" hidden="1" x14ac:dyDescent="0.25">
      <c r="C92" s="8">
        <f>J24</f>
        <v>0</v>
      </c>
      <c r="D92" s="8" t="e">
        <f t="shared" si="2"/>
        <v>#DIV/0!</v>
      </c>
      <c r="E92" s="8" t="e">
        <f t="shared" si="3"/>
        <v>#DIV/0!</v>
      </c>
      <c r="J92" s="8" t="e">
        <f t="shared" si="4"/>
        <v>#DIV/0!</v>
      </c>
      <c r="O92" s="8" t="e">
        <f t="shared" si="5"/>
        <v>#DIV/0!</v>
      </c>
    </row>
    <row r="93" spans="2:26" s="8" customFormat="1" hidden="1" x14ac:dyDescent="0.25">
      <c r="C93" s="8">
        <f>K24</f>
        <v>0</v>
      </c>
      <c r="D93" s="8" t="e">
        <f t="shared" si="2"/>
        <v>#DIV/0!</v>
      </c>
      <c r="E93" s="8" t="e">
        <f t="shared" si="3"/>
        <v>#DIV/0!</v>
      </c>
      <c r="J93" s="8" t="e">
        <f t="shared" si="4"/>
        <v>#DIV/0!</v>
      </c>
      <c r="O93" s="8" t="e">
        <f t="shared" si="5"/>
        <v>#DIV/0!</v>
      </c>
    </row>
    <row r="94" spans="2:26" hidden="1" x14ac:dyDescent="0.25">
      <c r="B94" s="8" t="s">
        <v>25</v>
      </c>
      <c r="C94" s="8">
        <f>L17</f>
        <v>0</v>
      </c>
      <c r="D94" s="8" t="e">
        <f t="shared" si="2"/>
        <v>#DIV/0!</v>
      </c>
      <c r="E94" s="8" t="e">
        <f t="shared" si="3"/>
        <v>#DIV/0!</v>
      </c>
      <c r="F94" s="8" t="e">
        <f>AVERAGE(E94:E96)</f>
        <v>#DIV/0!</v>
      </c>
      <c r="G94" s="8" t="e">
        <f>_xlfn.STDEV.P(E94:E96)</f>
        <v>#DIV/0!</v>
      </c>
      <c r="H94" s="8" t="e">
        <f>IF(AND(F94&lt;$B$30, F94&gt;$B$36),$B$119,$B$120)</f>
        <v>#DIV/0!</v>
      </c>
      <c r="I94" s="8"/>
      <c r="J94" s="8" t="e">
        <f t="shared" si="4"/>
        <v>#DIV/0!</v>
      </c>
      <c r="K94" s="8" t="e">
        <f>AVERAGE(J94:J96)</f>
        <v>#DIV/0!</v>
      </c>
      <c r="L94" s="8" t="e">
        <f>_xlfn.STDEV.P(J94:J96)</f>
        <v>#DIV/0!</v>
      </c>
      <c r="M94" s="8" t="e">
        <f>IF(AND(K94&lt;$B$31, K94&gt;$B$36),$B$119,$B$120)</f>
        <v>#DIV/0!</v>
      </c>
      <c r="N94" s="8"/>
      <c r="O94" s="8" t="e">
        <f t="shared" si="5"/>
        <v>#DIV/0!</v>
      </c>
      <c r="P94" s="8" t="e">
        <f>AVERAGE(O94:O96)</f>
        <v>#DIV/0!</v>
      </c>
      <c r="Q94" s="8" t="e">
        <f>_xlfn.STDEV.P(O94:O96)</f>
        <v>#DIV/0!</v>
      </c>
      <c r="R94" s="8" t="e">
        <f>IF(AND(P94&lt;$B$30, P94&gt;$B$35),$B$119,$B$120)</f>
        <v>#DIV/0!</v>
      </c>
      <c r="S94" s="8"/>
      <c r="T94" s="8" t="e">
        <f>IF($Y$46=1,IF(AND($B$40&gt;$F$40,$B$40&gt;$J$40),F94,IF($F$40&gt;$J$40,K94,IF($J$40&gt;$F$40,P94,""))),IF($Y$46=2,F94,IF($Y$46=3,K94,IF($Y$46=4,P94,""))))</f>
        <v>#DIV/0!</v>
      </c>
      <c r="U94" s="8" t="e">
        <f>IF($Y$46=1,IF(AND($B$40&gt;$F$40,$B$40&gt;$J$40),G94,IF($F$40&gt;$J$40,L94,IF($J$40&gt;$F$40,Q94,""))),IF($Y$46=2,G94,IF($Y$46=3,L94,IF($Y$46=4,Q94,""))))</f>
        <v>#DIV/0!</v>
      </c>
      <c r="V94" s="8" t="e">
        <f>IF($Y$46=1,IF(AND($B$40&gt;$F$40,$B$40&gt;$J$40),H94,IF($F$40&gt;$J$40,M94,IF($J$40&gt;$F$40,R94,""))),IF($Y$46=2,H94,IF($Y$46=3,M94,IF($Y$46=4,R94,""))))</f>
        <v>#DIV/0!</v>
      </c>
      <c r="W94" s="8"/>
      <c r="X94" s="8"/>
      <c r="Y94" s="8"/>
      <c r="Z94" s="8"/>
    </row>
    <row r="95" spans="2:26" s="8" customFormat="1" hidden="1" x14ac:dyDescent="0.25">
      <c r="C95" s="8">
        <f>M17</f>
        <v>0</v>
      </c>
      <c r="D95" s="8" t="e">
        <f t="shared" si="2"/>
        <v>#DIV/0!</v>
      </c>
      <c r="E95" s="8" t="e">
        <f t="shared" si="3"/>
        <v>#DIV/0!</v>
      </c>
      <c r="J95" s="8" t="e">
        <f t="shared" si="4"/>
        <v>#DIV/0!</v>
      </c>
      <c r="O95" s="8" t="e">
        <f t="shared" si="5"/>
        <v>#DIV/0!</v>
      </c>
    </row>
    <row r="96" spans="2:26" s="8" customFormat="1" hidden="1" x14ac:dyDescent="0.25">
      <c r="C96" s="8">
        <f>N17</f>
        <v>0</v>
      </c>
      <c r="D96" s="8" t="e">
        <f t="shared" si="2"/>
        <v>#DIV/0!</v>
      </c>
      <c r="E96" s="8" t="e">
        <f t="shared" si="3"/>
        <v>#DIV/0!</v>
      </c>
      <c r="J96" s="8" t="e">
        <f t="shared" si="4"/>
        <v>#DIV/0!</v>
      </c>
      <c r="O96" s="8" t="e">
        <f t="shared" si="5"/>
        <v>#DIV/0!</v>
      </c>
    </row>
    <row r="97" spans="2:26" hidden="1" x14ac:dyDescent="0.25">
      <c r="B97" s="8" t="s">
        <v>26</v>
      </c>
      <c r="C97" s="8">
        <f>L18</f>
        <v>0</v>
      </c>
      <c r="D97" s="8" t="e">
        <f t="shared" si="2"/>
        <v>#DIV/0!</v>
      </c>
      <c r="E97" s="8" t="e">
        <f t="shared" si="3"/>
        <v>#DIV/0!</v>
      </c>
      <c r="F97" s="8" t="e">
        <f>AVERAGE(E97:E99)</f>
        <v>#DIV/0!</v>
      </c>
      <c r="G97" s="8" t="e">
        <f>_xlfn.STDEV.P(E97:E99)</f>
        <v>#DIV/0!</v>
      </c>
      <c r="H97" s="8" t="e">
        <f>IF(AND(F97&lt;$B$30, F97&gt;$B$36),$B$119,$B$120)</f>
        <v>#DIV/0!</v>
      </c>
      <c r="I97" s="8"/>
      <c r="J97" s="8" t="e">
        <f t="shared" si="4"/>
        <v>#DIV/0!</v>
      </c>
      <c r="K97" s="8" t="e">
        <f>AVERAGE(J97:J99)</f>
        <v>#DIV/0!</v>
      </c>
      <c r="L97" s="8" t="e">
        <f>_xlfn.STDEV.P(J97:J99)</f>
        <v>#DIV/0!</v>
      </c>
      <c r="M97" s="8" t="e">
        <f>IF(AND(K97&lt;$B$31, K97&gt;$B$36),$B$119,$B$120)</f>
        <v>#DIV/0!</v>
      </c>
      <c r="N97" s="8"/>
      <c r="O97" s="8" t="e">
        <f t="shared" si="5"/>
        <v>#DIV/0!</v>
      </c>
      <c r="P97" s="8" t="e">
        <f>AVERAGE(O97:O99)</f>
        <v>#DIV/0!</v>
      </c>
      <c r="Q97" s="8" t="e">
        <f>_xlfn.STDEV.P(O97:O99)</f>
        <v>#DIV/0!</v>
      </c>
      <c r="R97" s="8" t="e">
        <f>IF(AND(P97&lt;$B$30, P97&gt;$B$35),$B$119,$B$120)</f>
        <v>#DIV/0!</v>
      </c>
      <c r="S97" s="8"/>
      <c r="T97" s="8" t="e">
        <f>IF($Y$46=1,IF(AND($B$40&gt;$F$40,$B$40&gt;$J$40),F97,IF($F$40&gt;$J$40,K97,IF($J$40&gt;$F$40,P97,""))),IF($Y$46=2,F97,IF($Y$46=3,K97,IF($Y$46=4,P97,""))))</f>
        <v>#DIV/0!</v>
      </c>
      <c r="U97" s="8" t="e">
        <f>IF($Y$46=1,IF(AND($B$40&gt;$F$40,$B$40&gt;$J$40),G97,IF($F$40&gt;$J$40,L97,IF($J$40&gt;$F$40,Q97,""))),IF($Y$46=2,G97,IF($Y$46=3,L97,IF($Y$46=4,Q97,""))))</f>
        <v>#DIV/0!</v>
      </c>
      <c r="V97" s="8" t="e">
        <f>IF($Y$46=1,IF(AND($B$40&gt;$F$40,$B$40&gt;$J$40),H97,IF($F$40&gt;$J$40,M97,IF($J$40&gt;$F$40,R97,""))),IF($Y$46=2,H97,IF($Y$46=3,M97,IF($Y$46=4,R97,""))))</f>
        <v>#DIV/0!</v>
      </c>
      <c r="W97" s="8"/>
      <c r="X97" s="8"/>
      <c r="Y97" s="8"/>
      <c r="Z97" s="8"/>
    </row>
    <row r="98" spans="2:26" s="8" customFormat="1" hidden="1" x14ac:dyDescent="0.25">
      <c r="C98" s="8">
        <f>M18</f>
        <v>0</v>
      </c>
      <c r="D98" s="8" t="e">
        <f t="shared" si="2"/>
        <v>#DIV/0!</v>
      </c>
      <c r="E98" s="8" t="e">
        <f t="shared" si="3"/>
        <v>#DIV/0!</v>
      </c>
      <c r="J98" s="8" t="e">
        <f t="shared" si="4"/>
        <v>#DIV/0!</v>
      </c>
      <c r="O98" s="8" t="e">
        <f t="shared" si="5"/>
        <v>#DIV/0!</v>
      </c>
    </row>
    <row r="99" spans="2:26" s="8" customFormat="1" hidden="1" x14ac:dyDescent="0.25">
      <c r="C99" s="8">
        <f>N18</f>
        <v>0</v>
      </c>
      <c r="D99" s="8" t="e">
        <f t="shared" si="2"/>
        <v>#DIV/0!</v>
      </c>
      <c r="E99" s="8" t="e">
        <f t="shared" si="3"/>
        <v>#DIV/0!</v>
      </c>
      <c r="J99" s="8" t="e">
        <f t="shared" si="4"/>
        <v>#DIV/0!</v>
      </c>
      <c r="O99" s="8" t="e">
        <f t="shared" si="5"/>
        <v>#DIV/0!</v>
      </c>
    </row>
    <row r="100" spans="2:26" hidden="1" x14ac:dyDescent="0.25">
      <c r="B100" s="8" t="s">
        <v>27</v>
      </c>
      <c r="C100" s="8">
        <f>L19</f>
        <v>0</v>
      </c>
      <c r="D100" s="8" t="e">
        <f t="shared" si="2"/>
        <v>#DIV/0!</v>
      </c>
      <c r="E100" s="8" t="e">
        <f t="shared" si="3"/>
        <v>#DIV/0!</v>
      </c>
      <c r="F100" s="8" t="e">
        <f>AVERAGE(E100:E102)</f>
        <v>#DIV/0!</v>
      </c>
      <c r="G100" s="8" t="e">
        <f>_xlfn.STDEV.P(E100:E102)</f>
        <v>#DIV/0!</v>
      </c>
      <c r="H100" s="8" t="e">
        <f>IF(AND(F100&lt;$B$30, F100&gt;$B$36),$B$119,$B$120)</f>
        <v>#DIV/0!</v>
      </c>
      <c r="I100" s="8"/>
      <c r="J100" s="8" t="e">
        <f t="shared" si="4"/>
        <v>#DIV/0!</v>
      </c>
      <c r="K100" s="8" t="e">
        <f>AVERAGE(J100:J102)</f>
        <v>#DIV/0!</v>
      </c>
      <c r="L100" s="8" t="e">
        <f>_xlfn.STDEV.P(J100:J102)</f>
        <v>#DIV/0!</v>
      </c>
      <c r="M100" s="8" t="e">
        <f>IF(AND(K100&lt;$B$31, K100&gt;$B$36),$B$119,$B$120)</f>
        <v>#DIV/0!</v>
      </c>
      <c r="N100" s="8"/>
      <c r="O100" s="8" t="e">
        <f t="shared" si="5"/>
        <v>#DIV/0!</v>
      </c>
      <c r="P100" s="8" t="e">
        <f>AVERAGE(O100:O102)</f>
        <v>#DIV/0!</v>
      </c>
      <c r="Q100" s="8" t="e">
        <f>_xlfn.STDEV.P(O100:O102)</f>
        <v>#DIV/0!</v>
      </c>
      <c r="R100" s="8" t="e">
        <f>IF(AND(P100&lt;$B$30, P100&gt;$B$35),$B$119,$B$120)</f>
        <v>#DIV/0!</v>
      </c>
      <c r="S100" s="8"/>
      <c r="T100" s="8" t="e">
        <f>IF($Y$46=1,IF(AND($B$40&gt;$F$40,$B$40&gt;$J$40),F100,IF($F$40&gt;$J$40,K100,IF($J$40&gt;$F$40,P100,""))),IF($Y$46=2,F100,IF($Y$46=3,K100,IF($Y$46=4,P100,""))))</f>
        <v>#DIV/0!</v>
      </c>
      <c r="U100" s="8" t="e">
        <f>IF($Y$46=1,IF(AND($B$40&gt;$F$40,$B$40&gt;$J$40),G100,IF($F$40&gt;$J$40,L100,IF($J$40&gt;$F$40,Q100,""))),IF($Y$46=2,G100,IF($Y$46=3,L100,IF($Y$46=4,Q100,""))))</f>
        <v>#DIV/0!</v>
      </c>
      <c r="V100" s="8" t="e">
        <f>IF($Y$46=1,IF(AND($B$40&gt;$F$40,$B$40&gt;$J$40),H100,IF($F$40&gt;$J$40,M100,IF($J$40&gt;$F$40,R100,""))),IF($Y$46=2,H100,IF($Y$46=3,M100,IF($Y$46=4,R100,""))))</f>
        <v>#DIV/0!</v>
      </c>
      <c r="W100" s="8"/>
      <c r="X100" s="8"/>
      <c r="Y100" s="8"/>
      <c r="Z100" s="8"/>
    </row>
    <row r="101" spans="2:26" s="8" customFormat="1" hidden="1" x14ac:dyDescent="0.25">
      <c r="C101" s="8">
        <f>M19</f>
        <v>0</v>
      </c>
      <c r="D101" s="8" t="e">
        <f t="shared" si="2"/>
        <v>#DIV/0!</v>
      </c>
      <c r="E101" s="8" t="e">
        <f t="shared" si="3"/>
        <v>#DIV/0!</v>
      </c>
      <c r="J101" s="8" t="e">
        <f t="shared" si="4"/>
        <v>#DIV/0!</v>
      </c>
      <c r="O101" s="8" t="e">
        <f t="shared" si="5"/>
        <v>#DIV/0!</v>
      </c>
    </row>
    <row r="102" spans="2:26" s="8" customFormat="1" hidden="1" x14ac:dyDescent="0.25">
      <c r="C102" s="8">
        <f>N19</f>
        <v>0</v>
      </c>
      <c r="D102" s="8" t="e">
        <f t="shared" si="2"/>
        <v>#DIV/0!</v>
      </c>
      <c r="E102" s="8" t="e">
        <f t="shared" si="3"/>
        <v>#DIV/0!</v>
      </c>
      <c r="J102" s="8" t="e">
        <f t="shared" si="4"/>
        <v>#DIV/0!</v>
      </c>
      <c r="O102" s="8" t="e">
        <f t="shared" si="5"/>
        <v>#DIV/0!</v>
      </c>
    </row>
    <row r="103" spans="2:26" hidden="1" x14ac:dyDescent="0.25">
      <c r="B103" s="8" t="s">
        <v>28</v>
      </c>
      <c r="C103" s="8">
        <f>L20</f>
        <v>0</v>
      </c>
      <c r="D103" s="8" t="e">
        <f t="shared" si="2"/>
        <v>#DIV/0!</v>
      </c>
      <c r="E103" s="8" t="e">
        <f t="shared" si="3"/>
        <v>#DIV/0!</v>
      </c>
      <c r="F103" s="8" t="e">
        <f>AVERAGE(E103:E105)</f>
        <v>#DIV/0!</v>
      </c>
      <c r="G103" s="8" t="e">
        <f>_xlfn.STDEV.P(E103:E105)</f>
        <v>#DIV/0!</v>
      </c>
      <c r="H103" s="8" t="e">
        <f>IF(AND(F103&lt;$B$30, F103&gt;$B$36),$B$119,$B$120)</f>
        <v>#DIV/0!</v>
      </c>
      <c r="I103" s="8"/>
      <c r="J103" s="8" t="e">
        <f t="shared" si="4"/>
        <v>#DIV/0!</v>
      </c>
      <c r="K103" s="8" t="e">
        <f>AVERAGE(J103:J105)</f>
        <v>#DIV/0!</v>
      </c>
      <c r="L103" s="8" t="e">
        <f>_xlfn.STDEV.P(J103:J105)</f>
        <v>#DIV/0!</v>
      </c>
      <c r="M103" s="8" t="e">
        <f>IF(AND(K103&lt;$B$31, K103&gt;$B$36),$B$119,$B$120)</f>
        <v>#DIV/0!</v>
      </c>
      <c r="N103" s="8"/>
      <c r="O103" s="8" t="e">
        <f t="shared" si="5"/>
        <v>#DIV/0!</v>
      </c>
      <c r="P103" s="8" t="e">
        <f>AVERAGE(O103:O105)</f>
        <v>#DIV/0!</v>
      </c>
      <c r="Q103" s="8" t="e">
        <f>_xlfn.STDEV.P(O103:O105)</f>
        <v>#DIV/0!</v>
      </c>
      <c r="R103" s="8" t="e">
        <f>IF(AND(P103&lt;$B$30, P103&gt;$B$35),$B$119,$B$120)</f>
        <v>#DIV/0!</v>
      </c>
      <c r="S103" s="8"/>
      <c r="T103" s="8" t="e">
        <f>IF($Y$46=1,IF(AND($B$40&gt;$F$40,$B$40&gt;$J$40),F103,IF($F$40&gt;$J$40,K103,IF($J$40&gt;$F$40,P103,""))),IF($Y$46=2,F103,IF($Y$46=3,K103,IF($Y$46=4,P103,""))))</f>
        <v>#DIV/0!</v>
      </c>
      <c r="U103" s="8" t="e">
        <f>IF($Y$46=1,IF(AND($B$40&gt;$F$40,$B$40&gt;$J$40),G103,IF($F$40&gt;$J$40,L103,IF($J$40&gt;$F$40,Q103,""))),IF($Y$46=2,G103,IF($Y$46=3,L103,IF($Y$46=4,Q103,""))))</f>
        <v>#DIV/0!</v>
      </c>
      <c r="V103" s="8" t="e">
        <f>IF($Y$46=1,IF(AND($B$40&gt;$F$40,$B$40&gt;$J$40),H103,IF($F$40&gt;$J$40,M103,IF($J$40&gt;$F$40,R103,""))),IF($Y$46=2,H103,IF($Y$46=3,M103,IF($Y$46=4,R103,""))))</f>
        <v>#DIV/0!</v>
      </c>
      <c r="W103" s="8"/>
      <c r="X103" s="8"/>
      <c r="Y103" s="8"/>
      <c r="Z103" s="8"/>
    </row>
    <row r="104" spans="2:26" s="8" customFormat="1" hidden="1" x14ac:dyDescent="0.25">
      <c r="C104" s="8">
        <f>M20</f>
        <v>0</v>
      </c>
      <c r="D104" s="8" t="e">
        <f t="shared" si="2"/>
        <v>#DIV/0!</v>
      </c>
      <c r="E104" s="8" t="e">
        <f t="shared" si="3"/>
        <v>#DIV/0!</v>
      </c>
      <c r="J104" s="8" t="e">
        <f t="shared" si="4"/>
        <v>#DIV/0!</v>
      </c>
      <c r="O104" s="8" t="e">
        <f t="shared" si="5"/>
        <v>#DIV/0!</v>
      </c>
    </row>
    <row r="105" spans="2:26" s="8" customFormat="1" hidden="1" x14ac:dyDescent="0.25">
      <c r="C105" s="8">
        <f>N20</f>
        <v>0</v>
      </c>
      <c r="D105" s="8" t="e">
        <f t="shared" si="2"/>
        <v>#DIV/0!</v>
      </c>
      <c r="E105" s="8" t="e">
        <f t="shared" si="3"/>
        <v>#DIV/0!</v>
      </c>
      <c r="J105" s="8" t="e">
        <f t="shared" si="4"/>
        <v>#DIV/0!</v>
      </c>
      <c r="O105" s="8" t="e">
        <f t="shared" si="5"/>
        <v>#DIV/0!</v>
      </c>
    </row>
    <row r="106" spans="2:26" hidden="1" x14ac:dyDescent="0.25">
      <c r="B106" s="8" t="s">
        <v>29</v>
      </c>
      <c r="C106" s="8">
        <f>L21</f>
        <v>0</v>
      </c>
      <c r="D106" s="8" t="e">
        <f t="shared" si="2"/>
        <v>#DIV/0!</v>
      </c>
      <c r="E106" s="8" t="e">
        <f t="shared" si="3"/>
        <v>#DIV/0!</v>
      </c>
      <c r="F106" s="8" t="e">
        <f>AVERAGE(E106:E108)</f>
        <v>#DIV/0!</v>
      </c>
      <c r="G106" s="8" t="e">
        <f>_xlfn.STDEV.P(E106:E108)</f>
        <v>#DIV/0!</v>
      </c>
      <c r="H106" s="8" t="e">
        <f>IF(AND(F106&lt;$B$30, F106&gt;$B$36),$B$119,$B$120)</f>
        <v>#DIV/0!</v>
      </c>
      <c r="I106" s="8"/>
      <c r="J106" s="8" t="e">
        <f t="shared" si="4"/>
        <v>#DIV/0!</v>
      </c>
      <c r="K106" s="8" t="e">
        <f>AVERAGE(J106:J108)</f>
        <v>#DIV/0!</v>
      </c>
      <c r="L106" s="8" t="e">
        <f>_xlfn.STDEV.P(J106:J108)</f>
        <v>#DIV/0!</v>
      </c>
      <c r="M106" s="8" t="e">
        <f>IF(AND(K106&lt;$B$31, K106&gt;$B$36),$B$119,$B$120)</f>
        <v>#DIV/0!</v>
      </c>
      <c r="N106" s="8"/>
      <c r="O106" s="8" t="e">
        <f t="shared" si="5"/>
        <v>#DIV/0!</v>
      </c>
      <c r="P106" s="8" t="e">
        <f>AVERAGE(O106:O108)</f>
        <v>#DIV/0!</v>
      </c>
      <c r="Q106" s="8" t="e">
        <f>_xlfn.STDEV.P(O106:O108)</f>
        <v>#DIV/0!</v>
      </c>
      <c r="R106" s="8" t="e">
        <f>IF(AND(P106&lt;$B$30, P106&gt;$B$35),$B$119,$B$120)</f>
        <v>#DIV/0!</v>
      </c>
      <c r="S106" s="8"/>
      <c r="T106" s="8" t="e">
        <f>IF($Y$46=1,IF(AND($B$40&gt;$F$40,$B$40&gt;$J$40),F106,IF($F$40&gt;$J$40,K106,IF($J$40&gt;$F$40,P106,""))),IF($Y$46=2,F106,IF($Y$46=3,K106,IF($Y$46=4,P106,""))))</f>
        <v>#DIV/0!</v>
      </c>
      <c r="U106" s="8" t="e">
        <f>IF($Y$46=1,IF(AND($B$40&gt;$F$40,$B$40&gt;$J$40),G106,IF($F$40&gt;$J$40,L106,IF($J$40&gt;$F$40,Q106,""))),IF($Y$46=2,G106,IF($Y$46=3,L106,IF($Y$46=4,Q106,""))))</f>
        <v>#DIV/0!</v>
      </c>
      <c r="V106" s="8" t="e">
        <f>IF($Y$46=1,IF(AND($B$40&gt;$F$40,$B$40&gt;$J$40),H106,IF($F$40&gt;$J$40,M106,IF($J$40&gt;$F$40,R106,""))),IF($Y$46=2,H106,IF($Y$46=3,M106,IF($Y$46=4,R106,""))))</f>
        <v>#DIV/0!</v>
      </c>
      <c r="W106" s="8"/>
      <c r="X106" s="8"/>
      <c r="Y106" s="8"/>
      <c r="Z106" s="8"/>
    </row>
    <row r="107" spans="2:26" s="8" customFormat="1" hidden="1" x14ac:dyDescent="0.25">
      <c r="C107" s="8">
        <f>M21</f>
        <v>0</v>
      </c>
      <c r="D107" s="8" t="e">
        <f t="shared" si="2"/>
        <v>#DIV/0!</v>
      </c>
      <c r="E107" s="8" t="e">
        <f t="shared" si="3"/>
        <v>#DIV/0!</v>
      </c>
      <c r="J107" s="8" t="e">
        <f t="shared" si="4"/>
        <v>#DIV/0!</v>
      </c>
      <c r="O107" s="8" t="e">
        <f t="shared" si="5"/>
        <v>#DIV/0!</v>
      </c>
    </row>
    <row r="108" spans="2:26" s="8" customFormat="1" hidden="1" x14ac:dyDescent="0.25">
      <c r="C108" s="8">
        <f>N21</f>
        <v>0</v>
      </c>
      <c r="D108" s="8" t="e">
        <f t="shared" si="2"/>
        <v>#DIV/0!</v>
      </c>
      <c r="E108" s="8" t="e">
        <f t="shared" si="3"/>
        <v>#DIV/0!</v>
      </c>
      <c r="J108" s="8" t="e">
        <f t="shared" si="4"/>
        <v>#DIV/0!</v>
      </c>
      <c r="O108" s="8" t="e">
        <f t="shared" si="5"/>
        <v>#DIV/0!</v>
      </c>
    </row>
    <row r="109" spans="2:26" hidden="1" x14ac:dyDescent="0.25">
      <c r="B109" s="8" t="s">
        <v>30</v>
      </c>
      <c r="C109" s="8">
        <f>L22</f>
        <v>0</v>
      </c>
      <c r="D109" s="8" t="e">
        <f t="shared" si="2"/>
        <v>#DIV/0!</v>
      </c>
      <c r="E109" s="8" t="e">
        <f t="shared" si="3"/>
        <v>#DIV/0!</v>
      </c>
      <c r="F109" s="8" t="e">
        <f>AVERAGE(E109:E111)</f>
        <v>#DIV/0!</v>
      </c>
      <c r="G109" s="8" t="e">
        <f>_xlfn.STDEV.P(E109:E111)</f>
        <v>#DIV/0!</v>
      </c>
      <c r="H109" s="8" t="e">
        <f>IF(AND(F109&lt;$B$30, F109&gt;$B$36),$B$119,$B$120)</f>
        <v>#DIV/0!</v>
      </c>
      <c r="I109" s="8"/>
      <c r="J109" s="8" t="e">
        <f t="shared" si="4"/>
        <v>#DIV/0!</v>
      </c>
      <c r="K109" s="8" t="e">
        <f>AVERAGE(J109:J111)</f>
        <v>#DIV/0!</v>
      </c>
      <c r="L109" s="8" t="e">
        <f>_xlfn.STDEV.P(J109:J111)</f>
        <v>#DIV/0!</v>
      </c>
      <c r="M109" s="8" t="e">
        <f>IF(AND(K109&lt;$B$31, K109&gt;$B$36),$B$119,$B$120)</f>
        <v>#DIV/0!</v>
      </c>
      <c r="N109" s="8"/>
      <c r="O109" s="8" t="e">
        <f t="shared" si="5"/>
        <v>#DIV/0!</v>
      </c>
      <c r="P109" s="8" t="e">
        <f>AVERAGE(O109:O111)</f>
        <v>#DIV/0!</v>
      </c>
      <c r="Q109" s="8" t="e">
        <f>_xlfn.STDEV.P(O109:O111)</f>
        <v>#DIV/0!</v>
      </c>
      <c r="R109" s="8" t="e">
        <f>IF(AND(P109&lt;$B$30, P109&gt;$B$35),$B$119,$B$120)</f>
        <v>#DIV/0!</v>
      </c>
      <c r="S109" s="8"/>
      <c r="T109" s="8" t="e">
        <f>IF($Y$46=1,IF(AND($B$40&gt;$F$40,$B$40&gt;$J$40),F109,IF($F$40&gt;$J$40,K109,IF($J$40&gt;$F$40,P109,""))),IF($Y$46=2,F109,IF($Y$46=3,K109,IF($Y$46=4,P109,""))))</f>
        <v>#DIV/0!</v>
      </c>
      <c r="U109" s="8" t="e">
        <f>IF($Y$46=1,IF(AND($B$40&gt;$F$40,$B$40&gt;$J$40),G109,IF($F$40&gt;$J$40,L109,IF($J$40&gt;$F$40,Q109,""))),IF($Y$46=2,G109,IF($Y$46=3,L109,IF($Y$46=4,Q109,""))))</f>
        <v>#DIV/0!</v>
      </c>
      <c r="V109" s="8" t="e">
        <f>IF($Y$46=1,IF(AND($B$40&gt;$F$40,$B$40&gt;$J$40),H109,IF($F$40&gt;$J$40,M109,IF($J$40&gt;$F$40,R109,""))),IF($Y$46=2,H109,IF($Y$46=3,M109,IF($Y$46=4,R109,""))))</f>
        <v>#DIV/0!</v>
      </c>
      <c r="W109" s="8"/>
      <c r="X109" s="8"/>
      <c r="Y109" s="8"/>
      <c r="Z109" s="8"/>
    </row>
    <row r="110" spans="2:26" s="8" customFormat="1" hidden="1" x14ac:dyDescent="0.25">
      <c r="C110" s="8">
        <f>M22</f>
        <v>0</v>
      </c>
      <c r="D110" s="8" t="e">
        <f t="shared" si="2"/>
        <v>#DIV/0!</v>
      </c>
      <c r="E110" s="8" t="e">
        <f t="shared" si="3"/>
        <v>#DIV/0!</v>
      </c>
      <c r="J110" s="8" t="e">
        <f t="shared" si="4"/>
        <v>#DIV/0!</v>
      </c>
      <c r="O110" s="8" t="e">
        <f t="shared" si="5"/>
        <v>#DIV/0!</v>
      </c>
    </row>
    <row r="111" spans="2:26" s="8" customFormat="1" hidden="1" x14ac:dyDescent="0.25">
      <c r="C111" s="8">
        <f>N22</f>
        <v>0</v>
      </c>
      <c r="D111" s="8" t="e">
        <f t="shared" si="2"/>
        <v>#DIV/0!</v>
      </c>
      <c r="E111" s="8" t="e">
        <f t="shared" ref="E111:E117" si="6">IF(D111&gt;0,(D111/$B$43)^(1/$C$43),"")</f>
        <v>#DIV/0!</v>
      </c>
      <c r="J111" s="8" t="e">
        <f t="shared" ref="J111:J117" si="7">IF(D111&gt;0,(D111/$F$43)^(1/$G$43),"")</f>
        <v>#DIV/0!</v>
      </c>
      <c r="O111" s="8" t="e">
        <f t="shared" ref="O111:O117" si="8">IF(D111&gt;0,(D111/$J$43)^(1/$K$43),"")</f>
        <v>#DIV/0!</v>
      </c>
    </row>
    <row r="112" spans="2:26" hidden="1" x14ac:dyDescent="0.25">
      <c r="B112" s="8" t="s">
        <v>31</v>
      </c>
      <c r="C112" s="8">
        <f>L23</f>
        <v>0</v>
      </c>
      <c r="D112" s="8" t="e">
        <f t="shared" si="2"/>
        <v>#DIV/0!</v>
      </c>
      <c r="E112" s="8" t="e">
        <f t="shared" si="6"/>
        <v>#DIV/0!</v>
      </c>
      <c r="F112" s="8" t="e">
        <f>AVERAGE(E112:E114)</f>
        <v>#DIV/0!</v>
      </c>
      <c r="G112" s="8" t="e">
        <f>_xlfn.STDEV.P(E112:E114)</f>
        <v>#DIV/0!</v>
      </c>
      <c r="H112" s="8" t="e">
        <f>IF(AND(F112&lt;$B$30, F112&gt;$B$36),$B$119,$B$120)</f>
        <v>#DIV/0!</v>
      </c>
      <c r="I112" s="8"/>
      <c r="J112" s="8" t="e">
        <f t="shared" si="7"/>
        <v>#DIV/0!</v>
      </c>
      <c r="K112" s="8" t="e">
        <f>AVERAGE(J112:J114)</f>
        <v>#DIV/0!</v>
      </c>
      <c r="L112" s="8" t="e">
        <f>_xlfn.STDEV.P(J112:J114)</f>
        <v>#DIV/0!</v>
      </c>
      <c r="M112" s="8" t="e">
        <f>IF(AND(K112&lt;$B$31, K112&gt;$B$36),$B$119,$B$120)</f>
        <v>#DIV/0!</v>
      </c>
      <c r="N112" s="8"/>
      <c r="O112" s="8" t="e">
        <f t="shared" si="8"/>
        <v>#DIV/0!</v>
      </c>
      <c r="P112" s="8" t="e">
        <f>AVERAGE(O112:O114)</f>
        <v>#DIV/0!</v>
      </c>
      <c r="Q112" s="8" t="e">
        <f>_xlfn.STDEV.P(O112:O114)</f>
        <v>#DIV/0!</v>
      </c>
      <c r="R112" s="8" t="e">
        <f>IF(AND(P112&lt;$B$30, P112&gt;$B$35),$B$119,$B$120)</f>
        <v>#DIV/0!</v>
      </c>
      <c r="S112" s="8"/>
      <c r="T112" s="8" t="e">
        <f>IF($Y$46=1,IF(AND($B$40&gt;$F$40,$B$40&gt;$J$40),F112,IF($F$40&gt;$J$40,K112,IF($J$40&gt;$F$40,P112,""))),IF($Y$46=2,F112,IF($Y$46=3,K112,IF($Y$46=4,P112,""))))</f>
        <v>#DIV/0!</v>
      </c>
      <c r="U112" s="8" t="e">
        <f>IF($Y$46=1,IF(AND($B$40&gt;$F$40,$B$40&gt;$J$40),G112,IF($F$40&gt;$J$40,L112,IF($J$40&gt;$F$40,Q112,""))),IF($Y$46=2,G112,IF($Y$46=3,L112,IF($Y$46=4,Q112,""))))</f>
        <v>#DIV/0!</v>
      </c>
      <c r="V112" s="8" t="e">
        <f>IF($Y$46=1,IF(AND($B$40&gt;$F$40,$B$40&gt;$J$40),H112,IF($F$40&gt;$J$40,M112,IF($J$40&gt;$F$40,R112,""))),IF($Y$46=2,H112,IF($Y$46=3,M112,IF($Y$46=4,R112,""))))</f>
        <v>#DIV/0!</v>
      </c>
      <c r="W112" s="8"/>
      <c r="X112" s="8"/>
    </row>
    <row r="113" spans="2:26" s="8" customFormat="1" hidden="1" x14ac:dyDescent="0.25">
      <c r="C113" s="8">
        <f>M23</f>
        <v>0</v>
      </c>
      <c r="D113" s="8" t="e">
        <f t="shared" ref="D113:D117" si="9">C113-$C$26</f>
        <v>#DIV/0!</v>
      </c>
      <c r="E113" s="8" t="e">
        <f t="shared" si="6"/>
        <v>#DIV/0!</v>
      </c>
      <c r="J113" s="8" t="e">
        <f t="shared" si="7"/>
        <v>#DIV/0!</v>
      </c>
      <c r="O113" s="8" t="e">
        <f t="shared" si="8"/>
        <v>#DIV/0!</v>
      </c>
      <c r="Y113"/>
      <c r="Z113"/>
    </row>
    <row r="114" spans="2:26" s="8" customFormat="1" hidden="1" x14ac:dyDescent="0.25">
      <c r="C114" s="8">
        <f>N23</f>
        <v>0</v>
      </c>
      <c r="D114" s="8" t="e">
        <f t="shared" si="9"/>
        <v>#DIV/0!</v>
      </c>
      <c r="E114" s="8" t="e">
        <f t="shared" si="6"/>
        <v>#DIV/0!</v>
      </c>
      <c r="J114" s="8" t="e">
        <f t="shared" si="7"/>
        <v>#DIV/0!</v>
      </c>
      <c r="O114" s="8" t="e">
        <f t="shared" si="8"/>
        <v>#DIV/0!</v>
      </c>
      <c r="Y114"/>
      <c r="Z114"/>
    </row>
    <row r="115" spans="2:26" hidden="1" x14ac:dyDescent="0.25">
      <c r="B115" s="8" t="s">
        <v>32</v>
      </c>
      <c r="C115" s="8">
        <f>L24</f>
        <v>0</v>
      </c>
      <c r="D115" s="8" t="e">
        <f t="shared" si="9"/>
        <v>#DIV/0!</v>
      </c>
      <c r="E115" s="8" t="e">
        <f t="shared" si="6"/>
        <v>#DIV/0!</v>
      </c>
      <c r="F115" s="8" t="e">
        <f>AVERAGE(E115:E117)</f>
        <v>#DIV/0!</v>
      </c>
      <c r="G115" s="8" t="e">
        <f>_xlfn.STDEV.P(E115:E117)</f>
        <v>#DIV/0!</v>
      </c>
      <c r="H115" s="8" t="e">
        <f>IF(AND(F115&lt;$B$30, F115&gt;$B$36),$B$119,$B$120)</f>
        <v>#DIV/0!</v>
      </c>
      <c r="I115" s="8"/>
      <c r="J115" s="8" t="e">
        <f t="shared" si="7"/>
        <v>#DIV/0!</v>
      </c>
      <c r="K115" s="8" t="e">
        <f>AVERAGE(J115:J117)</f>
        <v>#DIV/0!</v>
      </c>
      <c r="L115" s="8" t="e">
        <f>_xlfn.STDEV.P(J115:J117)</f>
        <v>#DIV/0!</v>
      </c>
      <c r="M115" s="8" t="e">
        <f>IF(AND(K115&lt;$B$31, K115&gt;$B$36),$B$119,$B$120)</f>
        <v>#DIV/0!</v>
      </c>
      <c r="N115" s="8"/>
      <c r="O115" s="8" t="e">
        <f t="shared" si="8"/>
        <v>#DIV/0!</v>
      </c>
      <c r="P115" s="8" t="e">
        <f>AVERAGE(O115:O117)</f>
        <v>#DIV/0!</v>
      </c>
      <c r="Q115" s="8" t="e">
        <f>_xlfn.STDEV.P(O115:O117)</f>
        <v>#DIV/0!</v>
      </c>
      <c r="R115" s="8" t="e">
        <f>IF(AND(P115&lt;$B$30, P115&gt;$B$35),$B$119,$B$120)</f>
        <v>#DIV/0!</v>
      </c>
      <c r="S115" s="8"/>
      <c r="T115" s="8" t="e">
        <f>IF($Y$46=1,IF(AND($B$40&gt;$F$40,$B$40&gt;$J$40),F115,IF($F$40&gt;$J$40,K115,IF($J$40&gt;$F$40,P115,""))),IF($Y$46=2,F115,IF($Y$46=3,K115,IF($Y$46=4,P115,""))))</f>
        <v>#DIV/0!</v>
      </c>
      <c r="U115" s="8" t="e">
        <f>IF($Y$46=1,IF(AND($B$40&gt;$F$40,$B$40&gt;$J$40),G115,IF($F$40&gt;$J$40,L115,IF($J$40&gt;$F$40,Q115,""))),IF($Y$46=2,G115,IF($Y$46=3,L115,IF($Y$46=4,Q115,""))))</f>
        <v>#DIV/0!</v>
      </c>
      <c r="V115" s="8" t="e">
        <f>IF($Y$46=1,IF(AND($B$40&gt;$F$40,$B$40&gt;$J$40),H115,IF($F$40&gt;$J$40,M115,IF($J$40&gt;$F$40,R115,""))),IF($Y$46=2,H115,IF($Y$46=3,M115,IF($Y$46=4,R115,""))))</f>
        <v>#DIV/0!</v>
      </c>
      <c r="W115" s="8"/>
      <c r="X115" s="8"/>
    </row>
    <row r="116" spans="2:26" s="8" customFormat="1" hidden="1" x14ac:dyDescent="0.25">
      <c r="C116" s="8">
        <f>M24</f>
        <v>0</v>
      </c>
      <c r="D116" s="8" t="e">
        <f t="shared" si="9"/>
        <v>#DIV/0!</v>
      </c>
      <c r="E116" s="8" t="e">
        <f t="shared" si="6"/>
        <v>#DIV/0!</v>
      </c>
      <c r="J116" s="8" t="e">
        <f t="shared" si="7"/>
        <v>#DIV/0!</v>
      </c>
      <c r="O116" s="8" t="e">
        <f t="shared" si="8"/>
        <v>#DIV/0!</v>
      </c>
      <c r="Y116"/>
      <c r="Z116"/>
    </row>
    <row r="117" spans="2:26" s="8" customFormat="1" hidden="1" x14ac:dyDescent="0.25">
      <c r="C117" s="8">
        <f>N24</f>
        <v>0</v>
      </c>
      <c r="D117" s="8" t="e">
        <f t="shared" si="9"/>
        <v>#DIV/0!</v>
      </c>
      <c r="E117" s="8" t="e">
        <f t="shared" si="6"/>
        <v>#DIV/0!</v>
      </c>
      <c r="J117" s="8" t="e">
        <f t="shared" si="7"/>
        <v>#DIV/0!</v>
      </c>
      <c r="O117" s="8" t="e">
        <f t="shared" si="8"/>
        <v>#DIV/0!</v>
      </c>
      <c r="Y117"/>
      <c r="Z117"/>
    </row>
    <row r="118" spans="2:26" hidden="1" x14ac:dyDescent="0.25"/>
    <row r="119" spans="2:26" hidden="1" x14ac:dyDescent="0.25">
      <c r="B119" t="s">
        <v>37</v>
      </c>
    </row>
    <row r="120" spans="2:26" hidden="1" x14ac:dyDescent="0.25">
      <c r="B120" s="1" t="s">
        <v>36</v>
      </c>
    </row>
    <row r="121" spans="2:26" hidden="1" x14ac:dyDescent="0.25"/>
    <row r="122" spans="2:26" hidden="1" x14ac:dyDescent="0.25">
      <c r="B122" s="8" t="e">
        <f>IF(0.99&gt;B40,B124,B125)</f>
        <v>#VALUE!</v>
      </c>
    </row>
    <row r="123" spans="2:26" hidden="1" x14ac:dyDescent="0.25"/>
    <row r="124" spans="2:26" hidden="1" x14ac:dyDescent="0.25">
      <c r="B124" s="9" t="s">
        <v>46</v>
      </c>
    </row>
    <row r="125" spans="2:26" hidden="1" x14ac:dyDescent="0.25">
      <c r="B125" s="8" t="s">
        <v>47</v>
      </c>
    </row>
    <row r="126" spans="2:26" hidden="1" x14ac:dyDescent="0.25"/>
  </sheetData>
  <sheetProtection algorithmName="SHA-512" hashValue="p+Q9qy4p775H3OMzPeC4tuh5uHooMGibK01rxQbWPzY8TvybJLeRfB6Y7q1SOkbhxubrVwE2jpWqsZ3ekhSbzQ==" saltValue="BdVayb0jrbKrirArsROeEw==" spinCount="100000" sheet="1" objects="1" scenarios="1"/>
  <mergeCells count="33">
    <mergeCell ref="C11:E11"/>
    <mergeCell ref="F11:H11"/>
    <mergeCell ref="I11:K11"/>
    <mergeCell ref="L11:N11"/>
    <mergeCell ref="C9:E9"/>
    <mergeCell ref="F9:H9"/>
    <mergeCell ref="I9:K9"/>
    <mergeCell ref="L9:N9"/>
    <mergeCell ref="C10:E10"/>
    <mergeCell ref="F10:H10"/>
    <mergeCell ref="I10:K10"/>
    <mergeCell ref="L10:N10"/>
    <mergeCell ref="L7:N7"/>
    <mergeCell ref="C8:E8"/>
    <mergeCell ref="F8:H8"/>
    <mergeCell ref="I8:K8"/>
    <mergeCell ref="L8:N8"/>
    <mergeCell ref="B13:N15"/>
    <mergeCell ref="C4:E4"/>
    <mergeCell ref="F4:H4"/>
    <mergeCell ref="I4:K4"/>
    <mergeCell ref="L4:N4"/>
    <mergeCell ref="C5:E5"/>
    <mergeCell ref="F5:H5"/>
    <mergeCell ref="I5:K5"/>
    <mergeCell ref="L5:N5"/>
    <mergeCell ref="C6:E6"/>
    <mergeCell ref="F6:H6"/>
    <mergeCell ref="I6:K6"/>
    <mergeCell ref="L6:N6"/>
    <mergeCell ref="C7:E7"/>
    <mergeCell ref="F7:H7"/>
    <mergeCell ref="I7:K7"/>
  </mergeCells>
  <conditionalFormatting sqref="R46:R117">
    <cfRule type="containsText" dxfId="41" priority="1" operator="containsText" text="Outside Range">
      <formula>NOT(ISERROR(SEARCH("Outside Range",R46)))</formula>
    </cfRule>
  </conditionalFormatting>
  <conditionalFormatting sqref="H46:H117">
    <cfRule type="containsText" dxfId="40" priority="4" operator="containsText" text="Outside Range">
      <formula>NOT(ISERROR(SEARCH("Outside Range",H46)))</formula>
    </cfRule>
  </conditionalFormatting>
  <conditionalFormatting sqref="M46:M117">
    <cfRule type="containsText" dxfId="39" priority="2" operator="containsText" text="Outside Range">
      <formula>NOT(ISERROR(SEARCH("Outside Range",M46)))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6385" r:id="rId3" name="Drop Down 1">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B1:T31"/>
  <sheetViews>
    <sheetView workbookViewId="0">
      <selection activeCell="B8" sqref="B8"/>
    </sheetView>
  </sheetViews>
  <sheetFormatPr defaultRowHeight="15" x14ac:dyDescent="0.25"/>
  <cols>
    <col min="3" max="3" width="11.85546875" customWidth="1"/>
    <col min="4" max="4" width="11.85546875" bestFit="1" customWidth="1"/>
    <col min="5" max="5" width="9" customWidth="1"/>
    <col min="6" max="6" width="2.140625" style="8" customWidth="1"/>
    <col min="7" max="7" width="14" style="8" customWidth="1"/>
    <col min="8" max="8" width="9.140625" customWidth="1"/>
    <col min="9" max="9" width="2.140625" customWidth="1"/>
    <col min="10" max="10" width="13.85546875" customWidth="1"/>
    <col min="13" max="13" width="11.85546875" customWidth="1"/>
    <col min="14" max="14" width="11.85546875" bestFit="1" customWidth="1"/>
    <col min="15" max="15" width="9" customWidth="1"/>
    <col min="16" max="16" width="2.140625" style="8" customWidth="1"/>
    <col min="17" max="17" width="14" style="8" customWidth="1"/>
    <col min="18" max="18" width="9.140625" customWidth="1"/>
    <col min="19" max="19" width="2.140625" customWidth="1"/>
    <col min="20" max="20" width="13.85546875" customWidth="1"/>
  </cols>
  <sheetData>
    <row r="1" spans="2:20" x14ac:dyDescent="0.25">
      <c r="B1" s="44" t="s">
        <v>66</v>
      </c>
      <c r="C1" s="44"/>
      <c r="D1" s="44"/>
      <c r="E1" s="44"/>
      <c r="F1" s="44"/>
      <c r="G1" s="44"/>
      <c r="H1" s="44"/>
      <c r="I1" s="44"/>
      <c r="J1" s="44"/>
      <c r="K1" s="44"/>
      <c r="L1" s="44"/>
      <c r="M1" s="44"/>
      <c r="N1" s="44"/>
      <c r="O1" s="44"/>
      <c r="P1" s="44"/>
      <c r="Q1" s="44"/>
      <c r="R1" s="44"/>
      <c r="S1" s="44"/>
      <c r="T1" s="44"/>
    </row>
    <row r="2" spans="2:20" x14ac:dyDescent="0.25">
      <c r="B2" s="44"/>
      <c r="C2" s="44"/>
      <c r="D2" s="44"/>
      <c r="E2" s="44"/>
      <c r="F2" s="44"/>
      <c r="G2" s="44"/>
      <c r="H2" s="44"/>
      <c r="I2" s="44"/>
      <c r="J2" s="44"/>
      <c r="K2" s="44"/>
      <c r="L2" s="44"/>
      <c r="M2" s="44"/>
      <c r="N2" s="44"/>
      <c r="O2" s="44"/>
      <c r="P2" s="44"/>
      <c r="Q2" s="44"/>
      <c r="R2" s="44"/>
      <c r="S2" s="44"/>
      <c r="T2" s="44"/>
    </row>
    <row r="3" spans="2:20" x14ac:dyDescent="0.25">
      <c r="B3" s="57" t="s">
        <v>52</v>
      </c>
      <c r="C3" s="57"/>
      <c r="D3" s="57"/>
      <c r="E3" s="57"/>
      <c r="F3" s="57"/>
      <c r="G3" s="57"/>
      <c r="H3" s="57"/>
      <c r="I3" s="57"/>
      <c r="J3" s="57"/>
      <c r="L3" s="57" t="s">
        <v>53</v>
      </c>
      <c r="M3" s="57"/>
      <c r="N3" s="57"/>
      <c r="O3" s="57"/>
      <c r="P3" s="57"/>
      <c r="Q3" s="57"/>
      <c r="R3" s="57"/>
      <c r="S3" s="57"/>
      <c r="T3" s="57"/>
    </row>
    <row r="4" spans="2:20" x14ac:dyDescent="0.25">
      <c r="B4" s="57" t="s">
        <v>39</v>
      </c>
      <c r="C4" s="57"/>
      <c r="D4" s="57"/>
      <c r="E4" s="57"/>
      <c r="F4" s="57"/>
      <c r="G4" s="57"/>
      <c r="H4" s="57"/>
      <c r="I4" s="57"/>
      <c r="J4" s="57"/>
      <c r="L4" s="57" t="s">
        <v>39</v>
      </c>
      <c r="M4" s="57"/>
      <c r="N4" s="57"/>
      <c r="O4" s="57"/>
      <c r="P4" s="57"/>
      <c r="Q4" s="57"/>
      <c r="R4" s="57"/>
      <c r="S4" s="57"/>
      <c r="T4" s="57"/>
    </row>
    <row r="5" spans="2:20" s="8" customFormat="1" x14ac:dyDescent="0.25">
      <c r="B5" s="57" t="e">
        <f>'ssDNA High Standard Curve'!$Y$47</f>
        <v>#VALUE!</v>
      </c>
      <c r="C5" s="57"/>
      <c r="D5" s="57"/>
      <c r="E5" s="57"/>
      <c r="F5" s="57"/>
      <c r="G5" s="57"/>
      <c r="H5" s="57"/>
      <c r="I5" s="57"/>
      <c r="J5" s="57"/>
      <c r="L5" s="57" t="e">
        <f>'ssDNA Low Standard Curve'!$Y$47</f>
        <v>#VALUE!</v>
      </c>
      <c r="M5" s="57"/>
      <c r="N5" s="57"/>
      <c r="O5" s="57"/>
      <c r="P5" s="57"/>
      <c r="Q5" s="57"/>
      <c r="R5" s="57"/>
      <c r="S5" s="57"/>
      <c r="T5" s="57"/>
    </row>
    <row r="6" spans="2:20" s="8" customFormat="1" x14ac:dyDescent="0.25">
      <c r="B6" s="19"/>
      <c r="C6" s="19"/>
      <c r="D6" s="19"/>
      <c r="E6" s="19"/>
      <c r="F6" s="19"/>
      <c r="G6" s="57" t="s">
        <v>38</v>
      </c>
      <c r="H6" s="57"/>
      <c r="I6" s="19"/>
      <c r="J6" s="19"/>
      <c r="L6" s="19"/>
      <c r="M6" s="19"/>
      <c r="N6" s="19"/>
      <c r="O6" s="19"/>
      <c r="P6" s="19"/>
      <c r="Q6" s="57" t="s">
        <v>38</v>
      </c>
      <c r="R6" s="57"/>
      <c r="S6" s="19"/>
      <c r="T6" s="19"/>
    </row>
    <row r="7" spans="2:20" ht="30" x14ac:dyDescent="0.25">
      <c r="B7" s="5" t="s">
        <v>40</v>
      </c>
      <c r="C7" s="5" t="s">
        <v>41</v>
      </c>
      <c r="D7" s="5" t="s">
        <v>42</v>
      </c>
      <c r="E7" s="5" t="s">
        <v>45</v>
      </c>
      <c r="G7" s="5" t="s">
        <v>34</v>
      </c>
      <c r="H7" s="5" t="s">
        <v>51</v>
      </c>
      <c r="I7" s="5"/>
      <c r="J7" s="5"/>
      <c r="K7" s="5"/>
      <c r="L7" s="5" t="s">
        <v>40</v>
      </c>
      <c r="M7" s="5" t="s">
        <v>41</v>
      </c>
      <c r="N7" s="5" t="s">
        <v>42</v>
      </c>
      <c r="O7" s="5" t="s">
        <v>45</v>
      </c>
      <c r="Q7" s="5" t="s">
        <v>34</v>
      </c>
      <c r="R7" s="5" t="s">
        <v>51</v>
      </c>
      <c r="S7" s="5"/>
      <c r="T7" s="5"/>
    </row>
    <row r="8" spans="2:20" x14ac:dyDescent="0.25">
      <c r="B8" s="14">
        <v>1</v>
      </c>
      <c r="C8" s="15">
        <v>1</v>
      </c>
      <c r="D8" s="8" t="str">
        <f>'ssDNA High Standard Curve'!$F$4</f>
        <v>Unknown 1</v>
      </c>
      <c r="E8" s="3" t="e">
        <f>'ssDNA High Standard Curve'!T46</f>
        <v>#DIV/0!</v>
      </c>
      <c r="G8" s="3" t="e">
        <f t="shared" ref="G8:G31" si="0">E8/C8*B8</f>
        <v>#DIV/0!</v>
      </c>
      <c r="H8" s="3" t="e">
        <f>'ssDNA High Standard Curve'!U46/C8*B8</f>
        <v>#DIV/0!</v>
      </c>
      <c r="J8" t="e">
        <f>'ssDNA High Standard Curve'!V46</f>
        <v>#DIV/0!</v>
      </c>
      <c r="L8" s="14">
        <v>1</v>
      </c>
      <c r="M8" s="15">
        <v>1</v>
      </c>
      <c r="N8" s="8" t="str">
        <f>'ssDNA Low Standard Curve'!$F$4</f>
        <v>Unknown 1</v>
      </c>
      <c r="O8" s="2" t="e">
        <f>'ssDNA Low Standard Curve'!T46</f>
        <v>#DIV/0!</v>
      </c>
      <c r="Q8" s="2" t="e">
        <f t="shared" ref="Q8:Q31" si="1">O8/M8*L8</f>
        <v>#DIV/0!</v>
      </c>
      <c r="R8" s="2" t="e">
        <f>'ssDNA Low Standard Curve'!U46/M8*L8</f>
        <v>#DIV/0!</v>
      </c>
      <c r="T8" t="e">
        <f>'ssDNA Low Standard Curve'!V46</f>
        <v>#DIV/0!</v>
      </c>
    </row>
    <row r="9" spans="2:20" x14ac:dyDescent="0.25">
      <c r="B9" s="14">
        <v>1</v>
      </c>
      <c r="C9" s="15">
        <v>1</v>
      </c>
      <c r="D9" s="8" t="str">
        <f>'ssDNA High Standard Curve'!$F$5</f>
        <v>Unknown 2</v>
      </c>
      <c r="E9" s="3" t="e">
        <f>'ssDNA High Standard Curve'!T49</f>
        <v>#DIV/0!</v>
      </c>
      <c r="G9" s="3" t="e">
        <f t="shared" si="0"/>
        <v>#DIV/0!</v>
      </c>
      <c r="H9" s="3" t="e">
        <f>'ssDNA High Standard Curve'!U49/C9*B9</f>
        <v>#DIV/0!</v>
      </c>
      <c r="J9" s="8" t="e">
        <f>'ssDNA High Standard Curve'!V49</f>
        <v>#DIV/0!</v>
      </c>
      <c r="L9" s="14">
        <v>1</v>
      </c>
      <c r="M9" s="15">
        <v>1</v>
      </c>
      <c r="N9" s="8" t="str">
        <f>'ssDNA Low Standard Curve'!$F$5</f>
        <v>Unknown 2</v>
      </c>
      <c r="O9" s="2" t="e">
        <f>'ssDNA Low Standard Curve'!T49</f>
        <v>#DIV/0!</v>
      </c>
      <c r="Q9" s="2" t="e">
        <f t="shared" si="1"/>
        <v>#DIV/0!</v>
      </c>
      <c r="R9" s="2" t="e">
        <f>'ssDNA Low Standard Curve'!U49/M9*L9</f>
        <v>#DIV/0!</v>
      </c>
      <c r="T9" s="8" t="e">
        <f>'ssDNA Low Standard Curve'!V49</f>
        <v>#DIV/0!</v>
      </c>
    </row>
    <row r="10" spans="2:20" x14ac:dyDescent="0.25">
      <c r="B10" s="14">
        <v>1</v>
      </c>
      <c r="C10" s="15">
        <v>1</v>
      </c>
      <c r="D10" s="8" t="str">
        <f>'ssDNA High Standard Curve'!$F$6</f>
        <v>Unknown 3</v>
      </c>
      <c r="E10" s="3" t="e">
        <f>'ssDNA High Standard Curve'!T52</f>
        <v>#DIV/0!</v>
      </c>
      <c r="G10" s="3" t="e">
        <f t="shared" si="0"/>
        <v>#DIV/0!</v>
      </c>
      <c r="H10" s="3" t="e">
        <f>'ssDNA High Standard Curve'!U52/C10*B10</f>
        <v>#DIV/0!</v>
      </c>
      <c r="J10" s="8" t="e">
        <f>'ssDNA High Standard Curve'!V52</f>
        <v>#DIV/0!</v>
      </c>
      <c r="L10" s="14">
        <v>1</v>
      </c>
      <c r="M10" s="15">
        <v>1</v>
      </c>
      <c r="N10" s="8" t="str">
        <f>'ssDNA Low Standard Curve'!$F$6</f>
        <v>Unknown 3</v>
      </c>
      <c r="O10" s="2" t="e">
        <f>'ssDNA Low Standard Curve'!T52</f>
        <v>#DIV/0!</v>
      </c>
      <c r="Q10" s="2" t="e">
        <f t="shared" si="1"/>
        <v>#DIV/0!</v>
      </c>
      <c r="R10" s="2" t="e">
        <f>'ssDNA Low Standard Curve'!U52/M10*L10</f>
        <v>#DIV/0!</v>
      </c>
      <c r="T10" s="8" t="e">
        <f>'ssDNA Low Standard Curve'!V52</f>
        <v>#DIV/0!</v>
      </c>
    </row>
    <row r="11" spans="2:20" x14ac:dyDescent="0.25">
      <c r="B11" s="14">
        <v>1</v>
      </c>
      <c r="C11" s="15">
        <v>1</v>
      </c>
      <c r="D11" s="8" t="str">
        <f>'ssDNA High Standard Curve'!$F$7</f>
        <v>Unknown 4</v>
      </c>
      <c r="E11" s="3" t="e">
        <f>'ssDNA High Standard Curve'!T55</f>
        <v>#DIV/0!</v>
      </c>
      <c r="G11" s="3" t="e">
        <f t="shared" si="0"/>
        <v>#DIV/0!</v>
      </c>
      <c r="H11" s="3" t="e">
        <f>'ssDNA High Standard Curve'!U55/C11*B11</f>
        <v>#DIV/0!</v>
      </c>
      <c r="J11" s="8" t="e">
        <f>'ssDNA High Standard Curve'!V55</f>
        <v>#DIV/0!</v>
      </c>
      <c r="L11" s="14">
        <v>1</v>
      </c>
      <c r="M11" s="15">
        <v>1</v>
      </c>
      <c r="N11" s="8" t="str">
        <f>'ssDNA Low Standard Curve'!$F$7</f>
        <v>Unknown 4</v>
      </c>
      <c r="O11" s="2" t="e">
        <f>'ssDNA Low Standard Curve'!T55</f>
        <v>#DIV/0!</v>
      </c>
      <c r="Q11" s="2" t="e">
        <f t="shared" si="1"/>
        <v>#DIV/0!</v>
      </c>
      <c r="R11" s="2" t="e">
        <f>'ssDNA Low Standard Curve'!U55/M11*L11</f>
        <v>#DIV/0!</v>
      </c>
      <c r="T11" s="8" t="e">
        <f>'ssDNA Low Standard Curve'!V55</f>
        <v>#DIV/0!</v>
      </c>
    </row>
    <row r="12" spans="2:20" x14ac:dyDescent="0.25">
      <c r="B12" s="14">
        <v>1</v>
      </c>
      <c r="C12" s="15">
        <v>1</v>
      </c>
      <c r="D12" s="8" t="str">
        <f>'ssDNA High Standard Curve'!$F$8</f>
        <v>Unknown 5</v>
      </c>
      <c r="E12" s="3" t="e">
        <f>'ssDNA High Standard Curve'!T58</f>
        <v>#DIV/0!</v>
      </c>
      <c r="G12" s="3" t="e">
        <f t="shared" si="0"/>
        <v>#DIV/0!</v>
      </c>
      <c r="H12" s="3" t="e">
        <f>'ssDNA High Standard Curve'!U58/C12*B12</f>
        <v>#DIV/0!</v>
      </c>
      <c r="J12" s="8" t="e">
        <f>'ssDNA High Standard Curve'!V58</f>
        <v>#DIV/0!</v>
      </c>
      <c r="L12" s="14">
        <v>1</v>
      </c>
      <c r="M12" s="15">
        <v>1</v>
      </c>
      <c r="N12" s="8" t="str">
        <f>'ssDNA Low Standard Curve'!$F$8</f>
        <v>Unknown 5</v>
      </c>
      <c r="O12" s="2" t="e">
        <f>'ssDNA Low Standard Curve'!T58</f>
        <v>#DIV/0!</v>
      </c>
      <c r="Q12" s="2" t="e">
        <f t="shared" si="1"/>
        <v>#DIV/0!</v>
      </c>
      <c r="R12" s="2" t="e">
        <f>'ssDNA Low Standard Curve'!U58/M12*L12</f>
        <v>#DIV/0!</v>
      </c>
      <c r="T12" s="8" t="e">
        <f>'ssDNA Low Standard Curve'!V58</f>
        <v>#DIV/0!</v>
      </c>
    </row>
    <row r="13" spans="2:20" x14ac:dyDescent="0.25">
      <c r="B13" s="14">
        <v>1</v>
      </c>
      <c r="C13" s="15">
        <v>1</v>
      </c>
      <c r="D13" s="8" t="str">
        <f>'ssDNA High Standard Curve'!$F$9</f>
        <v>Unknown 6</v>
      </c>
      <c r="E13" s="3" t="e">
        <f>'ssDNA High Standard Curve'!T61</f>
        <v>#DIV/0!</v>
      </c>
      <c r="G13" s="3" t="e">
        <f t="shared" si="0"/>
        <v>#DIV/0!</v>
      </c>
      <c r="H13" s="3" t="e">
        <f>'ssDNA High Standard Curve'!U61/C13*B13</f>
        <v>#DIV/0!</v>
      </c>
      <c r="J13" s="8" t="e">
        <f>'ssDNA High Standard Curve'!V61</f>
        <v>#DIV/0!</v>
      </c>
      <c r="L13" s="14">
        <v>1</v>
      </c>
      <c r="M13" s="15">
        <v>1</v>
      </c>
      <c r="N13" s="8" t="str">
        <f>'ssDNA Low Standard Curve'!$F$9</f>
        <v>Unknown 6</v>
      </c>
      <c r="O13" s="2" t="e">
        <f>'ssDNA Low Standard Curve'!T61</f>
        <v>#DIV/0!</v>
      </c>
      <c r="Q13" s="2" t="e">
        <f t="shared" si="1"/>
        <v>#DIV/0!</v>
      </c>
      <c r="R13" s="2" t="e">
        <f>'ssDNA Low Standard Curve'!U61/M13*L13</f>
        <v>#DIV/0!</v>
      </c>
      <c r="T13" s="8" t="e">
        <f>'ssDNA Low Standard Curve'!V61</f>
        <v>#DIV/0!</v>
      </c>
    </row>
    <row r="14" spans="2:20" x14ac:dyDescent="0.25">
      <c r="B14" s="14">
        <v>1</v>
      </c>
      <c r="C14" s="15">
        <v>1</v>
      </c>
      <c r="D14" s="8" t="str">
        <f>'ssDNA High Standard Curve'!$F$10</f>
        <v>Unknown 7</v>
      </c>
      <c r="E14" s="3" t="e">
        <f>'ssDNA High Standard Curve'!T64</f>
        <v>#DIV/0!</v>
      </c>
      <c r="G14" s="3" t="e">
        <f t="shared" si="0"/>
        <v>#DIV/0!</v>
      </c>
      <c r="H14" s="3" t="e">
        <f>'ssDNA High Standard Curve'!U64/C14*B14</f>
        <v>#DIV/0!</v>
      </c>
      <c r="J14" s="8" t="e">
        <f>'ssDNA High Standard Curve'!V64</f>
        <v>#DIV/0!</v>
      </c>
      <c r="L14" s="14">
        <v>1</v>
      </c>
      <c r="M14" s="15">
        <v>1</v>
      </c>
      <c r="N14" s="8" t="str">
        <f>'ssDNA Low Standard Curve'!$F$10</f>
        <v>Unknown 7</v>
      </c>
      <c r="O14" s="2" t="e">
        <f>'ssDNA Low Standard Curve'!T64</f>
        <v>#DIV/0!</v>
      </c>
      <c r="Q14" s="2" t="e">
        <f t="shared" si="1"/>
        <v>#DIV/0!</v>
      </c>
      <c r="R14" s="2" t="e">
        <f>'ssDNA Low Standard Curve'!U64/M14*L14</f>
        <v>#DIV/0!</v>
      </c>
      <c r="T14" s="8" t="e">
        <f>'ssDNA Low Standard Curve'!V64</f>
        <v>#DIV/0!</v>
      </c>
    </row>
    <row r="15" spans="2:20" x14ac:dyDescent="0.25">
      <c r="B15" s="14">
        <v>1</v>
      </c>
      <c r="C15" s="15">
        <v>1</v>
      </c>
      <c r="D15" s="8" t="str">
        <f>'ssDNA High Standard Curve'!$F$11</f>
        <v>Unknown 8</v>
      </c>
      <c r="E15" s="3" t="e">
        <f>'ssDNA High Standard Curve'!T67</f>
        <v>#DIV/0!</v>
      </c>
      <c r="G15" s="3" t="e">
        <f t="shared" si="0"/>
        <v>#DIV/0!</v>
      </c>
      <c r="H15" s="3" t="e">
        <f>'ssDNA High Standard Curve'!U67/C15*B15</f>
        <v>#DIV/0!</v>
      </c>
      <c r="J15" s="8" t="e">
        <f>'ssDNA High Standard Curve'!V67</f>
        <v>#DIV/0!</v>
      </c>
      <c r="L15" s="14">
        <v>1</v>
      </c>
      <c r="M15" s="15">
        <v>1</v>
      </c>
      <c r="N15" s="8" t="str">
        <f>'ssDNA Low Standard Curve'!$F$11</f>
        <v>Unknown 8</v>
      </c>
      <c r="O15" s="2" t="e">
        <f>'ssDNA Low Standard Curve'!T67</f>
        <v>#DIV/0!</v>
      </c>
      <c r="Q15" s="2" t="e">
        <f t="shared" si="1"/>
        <v>#DIV/0!</v>
      </c>
      <c r="R15" s="2" t="e">
        <f>'ssDNA Low Standard Curve'!U67/M15*L15</f>
        <v>#DIV/0!</v>
      </c>
      <c r="T15" s="8" t="e">
        <f>'ssDNA Low Standard Curve'!V67</f>
        <v>#DIV/0!</v>
      </c>
    </row>
    <row r="16" spans="2:20" x14ac:dyDescent="0.25">
      <c r="B16" s="14">
        <v>1</v>
      </c>
      <c r="C16" s="15">
        <v>1</v>
      </c>
      <c r="D16" s="8" t="str">
        <f>'ssDNA High Standard Curve'!$I$4</f>
        <v>Unknown 9</v>
      </c>
      <c r="E16" s="3" t="e">
        <f>'ssDNA High Standard Curve'!T70</f>
        <v>#DIV/0!</v>
      </c>
      <c r="G16" s="3" t="e">
        <f t="shared" si="0"/>
        <v>#DIV/0!</v>
      </c>
      <c r="H16" s="3" t="e">
        <f>'ssDNA High Standard Curve'!U70/C16*B16</f>
        <v>#DIV/0!</v>
      </c>
      <c r="J16" s="8" t="e">
        <f>'ssDNA High Standard Curve'!V70</f>
        <v>#DIV/0!</v>
      </c>
      <c r="L16" s="14">
        <v>1</v>
      </c>
      <c r="M16" s="15">
        <v>1</v>
      </c>
      <c r="N16" s="8" t="str">
        <f>'ssDNA Low Standard Curve'!$I$4</f>
        <v>Unknown 9</v>
      </c>
      <c r="O16" s="2" t="e">
        <f>'ssDNA Low Standard Curve'!T70</f>
        <v>#DIV/0!</v>
      </c>
      <c r="Q16" s="2" t="e">
        <f t="shared" si="1"/>
        <v>#DIV/0!</v>
      </c>
      <c r="R16" s="2" t="e">
        <f>'ssDNA Low Standard Curve'!U70/M16*L16</f>
        <v>#DIV/0!</v>
      </c>
      <c r="T16" s="8" t="e">
        <f>'ssDNA Low Standard Curve'!V70</f>
        <v>#DIV/0!</v>
      </c>
    </row>
    <row r="17" spans="2:20" x14ac:dyDescent="0.25">
      <c r="B17" s="14">
        <v>1</v>
      </c>
      <c r="C17" s="15">
        <v>1</v>
      </c>
      <c r="D17" s="8" t="str">
        <f>'ssDNA High Standard Curve'!$I$5</f>
        <v>Unknown 10</v>
      </c>
      <c r="E17" s="3" t="e">
        <f>'ssDNA High Standard Curve'!T73</f>
        <v>#DIV/0!</v>
      </c>
      <c r="G17" s="3" t="e">
        <f t="shared" si="0"/>
        <v>#DIV/0!</v>
      </c>
      <c r="H17" s="3" t="e">
        <f>'ssDNA High Standard Curve'!U73/C17*B17</f>
        <v>#DIV/0!</v>
      </c>
      <c r="J17" s="8" t="e">
        <f>'ssDNA High Standard Curve'!V73</f>
        <v>#DIV/0!</v>
      </c>
      <c r="L17" s="14">
        <v>1</v>
      </c>
      <c r="M17" s="15">
        <v>1</v>
      </c>
      <c r="N17" s="8" t="str">
        <f>'ssDNA Low Standard Curve'!$I$5</f>
        <v>Unknown 10</v>
      </c>
      <c r="O17" s="2" t="e">
        <f>'ssDNA Low Standard Curve'!T73</f>
        <v>#DIV/0!</v>
      </c>
      <c r="Q17" s="2" t="e">
        <f t="shared" si="1"/>
        <v>#DIV/0!</v>
      </c>
      <c r="R17" s="2" t="e">
        <f>'ssDNA Low Standard Curve'!U73/M17*L17</f>
        <v>#DIV/0!</v>
      </c>
      <c r="T17" s="8" t="e">
        <f>'ssDNA Low Standard Curve'!V73</f>
        <v>#DIV/0!</v>
      </c>
    </row>
    <row r="18" spans="2:20" x14ac:dyDescent="0.25">
      <c r="B18" s="14">
        <v>1</v>
      </c>
      <c r="C18" s="15">
        <v>1</v>
      </c>
      <c r="D18" s="8" t="str">
        <f>'ssDNA High Standard Curve'!$I$6</f>
        <v>Unknown 11</v>
      </c>
      <c r="E18" s="3" t="e">
        <f>'ssDNA High Standard Curve'!T76</f>
        <v>#DIV/0!</v>
      </c>
      <c r="G18" s="3" t="e">
        <f t="shared" si="0"/>
        <v>#DIV/0!</v>
      </c>
      <c r="H18" s="3" t="e">
        <f>'ssDNA High Standard Curve'!U76/C18*B18</f>
        <v>#DIV/0!</v>
      </c>
      <c r="J18" s="8" t="e">
        <f>'ssDNA High Standard Curve'!V76</f>
        <v>#DIV/0!</v>
      </c>
      <c r="L18" s="14">
        <v>1</v>
      </c>
      <c r="M18" s="15">
        <v>1</v>
      </c>
      <c r="N18" s="8" t="str">
        <f>'ssDNA Low Standard Curve'!$I$6</f>
        <v>Unknown 11</v>
      </c>
      <c r="O18" s="2" t="e">
        <f>'ssDNA Low Standard Curve'!T76</f>
        <v>#DIV/0!</v>
      </c>
      <c r="Q18" s="2" t="e">
        <f t="shared" si="1"/>
        <v>#DIV/0!</v>
      </c>
      <c r="R18" s="2" t="e">
        <f>'ssDNA Low Standard Curve'!U76/M18*L18</f>
        <v>#DIV/0!</v>
      </c>
      <c r="T18" s="8" t="e">
        <f>'ssDNA Low Standard Curve'!V76</f>
        <v>#DIV/0!</v>
      </c>
    </row>
    <row r="19" spans="2:20" x14ac:dyDescent="0.25">
      <c r="B19" s="14">
        <v>1</v>
      </c>
      <c r="C19" s="15">
        <v>1</v>
      </c>
      <c r="D19" s="8" t="str">
        <f>'ssDNA High Standard Curve'!$I$7</f>
        <v>Unknown 12</v>
      </c>
      <c r="E19" s="3" t="e">
        <f>'ssDNA High Standard Curve'!T79</f>
        <v>#DIV/0!</v>
      </c>
      <c r="G19" s="3" t="e">
        <f t="shared" si="0"/>
        <v>#DIV/0!</v>
      </c>
      <c r="H19" s="3" t="e">
        <f>'ssDNA High Standard Curve'!U79/C19*B19</f>
        <v>#DIV/0!</v>
      </c>
      <c r="J19" s="8" t="e">
        <f>'ssDNA High Standard Curve'!V79</f>
        <v>#DIV/0!</v>
      </c>
      <c r="L19" s="14">
        <v>1</v>
      </c>
      <c r="M19" s="15">
        <v>1</v>
      </c>
      <c r="N19" s="8" t="str">
        <f>'ssDNA Low Standard Curve'!$I$7</f>
        <v>Unknown 12</v>
      </c>
      <c r="O19" s="2" t="e">
        <f>'ssDNA Low Standard Curve'!T79</f>
        <v>#DIV/0!</v>
      </c>
      <c r="Q19" s="2" t="e">
        <f t="shared" si="1"/>
        <v>#DIV/0!</v>
      </c>
      <c r="R19" s="2" t="e">
        <f>'ssDNA Low Standard Curve'!U79/M19*L19</f>
        <v>#DIV/0!</v>
      </c>
      <c r="T19" s="8" t="e">
        <f>'ssDNA Low Standard Curve'!V79</f>
        <v>#DIV/0!</v>
      </c>
    </row>
    <row r="20" spans="2:20" x14ac:dyDescent="0.25">
      <c r="B20" s="14">
        <v>1</v>
      </c>
      <c r="C20" s="15">
        <v>1</v>
      </c>
      <c r="D20" s="8" t="str">
        <f>'ssDNA High Standard Curve'!$I$8</f>
        <v>Unknown 13</v>
      </c>
      <c r="E20" s="3" t="e">
        <f>'ssDNA High Standard Curve'!T82</f>
        <v>#DIV/0!</v>
      </c>
      <c r="G20" s="3" t="e">
        <f t="shared" si="0"/>
        <v>#DIV/0!</v>
      </c>
      <c r="H20" s="3" t="e">
        <f>'ssDNA High Standard Curve'!U82/C20*B20</f>
        <v>#DIV/0!</v>
      </c>
      <c r="J20" s="8" t="e">
        <f>'ssDNA High Standard Curve'!V82</f>
        <v>#DIV/0!</v>
      </c>
      <c r="L20" s="14">
        <v>1</v>
      </c>
      <c r="M20" s="15">
        <v>1</v>
      </c>
      <c r="N20" s="8" t="str">
        <f>'ssDNA Low Standard Curve'!$I$8</f>
        <v>Unknown 13</v>
      </c>
      <c r="O20" s="2" t="e">
        <f>'ssDNA Low Standard Curve'!T82</f>
        <v>#DIV/0!</v>
      </c>
      <c r="Q20" s="2" t="e">
        <f t="shared" si="1"/>
        <v>#DIV/0!</v>
      </c>
      <c r="R20" s="2" t="e">
        <f>'ssDNA Low Standard Curve'!U82/M20*L20</f>
        <v>#DIV/0!</v>
      </c>
      <c r="T20" s="8" t="e">
        <f>'ssDNA Low Standard Curve'!V82</f>
        <v>#DIV/0!</v>
      </c>
    </row>
    <row r="21" spans="2:20" x14ac:dyDescent="0.25">
      <c r="B21" s="14">
        <v>1</v>
      </c>
      <c r="C21" s="15">
        <v>1</v>
      </c>
      <c r="D21" s="8" t="str">
        <f>'ssDNA High Standard Curve'!$I$9</f>
        <v>Unknown 14</v>
      </c>
      <c r="E21" s="3" t="e">
        <f>'ssDNA High Standard Curve'!T85</f>
        <v>#DIV/0!</v>
      </c>
      <c r="G21" s="3" t="e">
        <f t="shared" si="0"/>
        <v>#DIV/0!</v>
      </c>
      <c r="H21" s="3" t="e">
        <f>'ssDNA High Standard Curve'!U85/C21*B21</f>
        <v>#DIV/0!</v>
      </c>
      <c r="J21" s="8" t="e">
        <f>'ssDNA High Standard Curve'!V85</f>
        <v>#DIV/0!</v>
      </c>
      <c r="L21" s="14">
        <v>1</v>
      </c>
      <c r="M21" s="15">
        <v>1</v>
      </c>
      <c r="N21" s="8" t="str">
        <f>'ssDNA Low Standard Curve'!$I$9</f>
        <v>Unknown 14</v>
      </c>
      <c r="O21" s="2" t="e">
        <f>'ssDNA Low Standard Curve'!T85</f>
        <v>#DIV/0!</v>
      </c>
      <c r="Q21" s="2" t="e">
        <f t="shared" si="1"/>
        <v>#DIV/0!</v>
      </c>
      <c r="R21" s="2" t="e">
        <f>'ssDNA Low Standard Curve'!U85/M21*L21</f>
        <v>#DIV/0!</v>
      </c>
      <c r="T21" s="8" t="e">
        <f>'ssDNA Low Standard Curve'!V85</f>
        <v>#DIV/0!</v>
      </c>
    </row>
    <row r="22" spans="2:20" x14ac:dyDescent="0.25">
      <c r="B22" s="14">
        <v>1</v>
      </c>
      <c r="C22" s="15">
        <v>1</v>
      </c>
      <c r="D22" s="8" t="str">
        <f>'ssDNA High Standard Curve'!$I$10</f>
        <v>Unknown 15</v>
      </c>
      <c r="E22" s="3" t="e">
        <f>'ssDNA High Standard Curve'!T88</f>
        <v>#DIV/0!</v>
      </c>
      <c r="G22" s="3" t="e">
        <f t="shared" si="0"/>
        <v>#DIV/0!</v>
      </c>
      <c r="H22" s="3" t="e">
        <f>'ssDNA High Standard Curve'!U88/C22*B22</f>
        <v>#DIV/0!</v>
      </c>
      <c r="J22" s="8" t="e">
        <f>'ssDNA High Standard Curve'!V88</f>
        <v>#DIV/0!</v>
      </c>
      <c r="L22" s="14">
        <v>1</v>
      </c>
      <c r="M22" s="15">
        <v>1</v>
      </c>
      <c r="N22" s="8" t="str">
        <f>'ssDNA Low Standard Curve'!$I$10</f>
        <v>Unknown 15</v>
      </c>
      <c r="O22" s="2" t="e">
        <f>'ssDNA Low Standard Curve'!T88</f>
        <v>#DIV/0!</v>
      </c>
      <c r="Q22" s="2" t="e">
        <f t="shared" si="1"/>
        <v>#DIV/0!</v>
      </c>
      <c r="R22" s="2" t="e">
        <f>'ssDNA Low Standard Curve'!U88/M22*L22</f>
        <v>#DIV/0!</v>
      </c>
      <c r="T22" s="8" t="e">
        <f>'ssDNA Low Standard Curve'!V88</f>
        <v>#DIV/0!</v>
      </c>
    </row>
    <row r="23" spans="2:20" x14ac:dyDescent="0.25">
      <c r="B23" s="14">
        <v>1</v>
      </c>
      <c r="C23" s="15">
        <v>1</v>
      </c>
      <c r="D23" s="8" t="str">
        <f>'ssDNA High Standard Curve'!$I$11</f>
        <v>Unknown 16</v>
      </c>
      <c r="E23" s="3" t="e">
        <f>'ssDNA High Standard Curve'!T91</f>
        <v>#DIV/0!</v>
      </c>
      <c r="G23" s="3" t="e">
        <f t="shared" si="0"/>
        <v>#DIV/0!</v>
      </c>
      <c r="H23" s="3" t="e">
        <f>'ssDNA High Standard Curve'!U91/C23*B23</f>
        <v>#DIV/0!</v>
      </c>
      <c r="J23" s="8" t="e">
        <f>'ssDNA High Standard Curve'!V91</f>
        <v>#DIV/0!</v>
      </c>
      <c r="L23" s="14">
        <v>1</v>
      </c>
      <c r="M23" s="15">
        <v>1</v>
      </c>
      <c r="N23" s="8" t="str">
        <f>'ssDNA Low Standard Curve'!$I$11</f>
        <v>Unknown 16</v>
      </c>
      <c r="O23" s="2" t="e">
        <f>'ssDNA Low Standard Curve'!T91</f>
        <v>#DIV/0!</v>
      </c>
      <c r="Q23" s="2" t="e">
        <f t="shared" si="1"/>
        <v>#DIV/0!</v>
      </c>
      <c r="R23" s="2" t="e">
        <f>'ssDNA Low Standard Curve'!U91/M23*L23</f>
        <v>#DIV/0!</v>
      </c>
      <c r="T23" s="8" t="e">
        <f>'ssDNA Low Standard Curve'!V91</f>
        <v>#DIV/0!</v>
      </c>
    </row>
    <row r="24" spans="2:20" x14ac:dyDescent="0.25">
      <c r="B24" s="14">
        <v>1</v>
      </c>
      <c r="C24" s="15">
        <v>1</v>
      </c>
      <c r="D24" s="8" t="str">
        <f>'ssDNA High Standard Curve'!$L$4</f>
        <v>Unknown 17</v>
      </c>
      <c r="E24" s="3" t="e">
        <f>'ssDNA High Standard Curve'!T94</f>
        <v>#DIV/0!</v>
      </c>
      <c r="G24" s="3" t="e">
        <f t="shared" si="0"/>
        <v>#DIV/0!</v>
      </c>
      <c r="H24" s="3" t="e">
        <f>'ssDNA High Standard Curve'!U94/C24*B24</f>
        <v>#DIV/0!</v>
      </c>
      <c r="J24" s="8" t="e">
        <f>'ssDNA High Standard Curve'!V94</f>
        <v>#DIV/0!</v>
      </c>
      <c r="L24" s="14">
        <v>1</v>
      </c>
      <c r="M24" s="15">
        <v>1</v>
      </c>
      <c r="N24" s="8" t="str">
        <f>'ssDNA Low Standard Curve'!$L$4</f>
        <v>Unknown 17</v>
      </c>
      <c r="O24" s="2" t="e">
        <f>'ssDNA Low Standard Curve'!T94</f>
        <v>#DIV/0!</v>
      </c>
      <c r="Q24" s="2" t="e">
        <f t="shared" si="1"/>
        <v>#DIV/0!</v>
      </c>
      <c r="R24" s="2" t="e">
        <f>'ssDNA Low Standard Curve'!U94/M24*L24</f>
        <v>#DIV/0!</v>
      </c>
      <c r="T24" s="8" t="e">
        <f>'ssDNA Low Standard Curve'!V94</f>
        <v>#DIV/0!</v>
      </c>
    </row>
    <row r="25" spans="2:20" x14ac:dyDescent="0.25">
      <c r="B25" s="14">
        <v>1</v>
      </c>
      <c r="C25" s="15">
        <v>1</v>
      </c>
      <c r="D25" s="8" t="str">
        <f>'ssDNA High Standard Curve'!$L$5</f>
        <v>Unknown 18</v>
      </c>
      <c r="E25" s="3" t="e">
        <f>'ssDNA High Standard Curve'!T97</f>
        <v>#DIV/0!</v>
      </c>
      <c r="G25" s="3" t="e">
        <f t="shared" si="0"/>
        <v>#DIV/0!</v>
      </c>
      <c r="H25" s="3" t="e">
        <f>'ssDNA High Standard Curve'!U97/C25*B25</f>
        <v>#DIV/0!</v>
      </c>
      <c r="J25" s="8" t="e">
        <f>'ssDNA High Standard Curve'!V97</f>
        <v>#DIV/0!</v>
      </c>
      <c r="L25" s="14">
        <v>1</v>
      </c>
      <c r="M25" s="15">
        <v>1</v>
      </c>
      <c r="N25" s="8" t="str">
        <f>'ssDNA Low Standard Curve'!$L$5</f>
        <v>Unknown 18</v>
      </c>
      <c r="O25" s="2" t="e">
        <f>'ssDNA Low Standard Curve'!T97</f>
        <v>#DIV/0!</v>
      </c>
      <c r="Q25" s="2" t="e">
        <f t="shared" si="1"/>
        <v>#DIV/0!</v>
      </c>
      <c r="R25" s="2" t="e">
        <f>'ssDNA Low Standard Curve'!U97/M25*L25</f>
        <v>#DIV/0!</v>
      </c>
      <c r="T25" s="8" t="e">
        <f>'ssDNA Low Standard Curve'!V97</f>
        <v>#DIV/0!</v>
      </c>
    </row>
    <row r="26" spans="2:20" x14ac:dyDescent="0.25">
      <c r="B26" s="14">
        <v>1</v>
      </c>
      <c r="C26" s="15">
        <v>1</v>
      </c>
      <c r="D26" s="8" t="str">
        <f>'ssDNA High Standard Curve'!$L$6</f>
        <v>Unknown 19</v>
      </c>
      <c r="E26" s="3" t="e">
        <f>'ssDNA High Standard Curve'!T100</f>
        <v>#DIV/0!</v>
      </c>
      <c r="G26" s="3" t="e">
        <f t="shared" si="0"/>
        <v>#DIV/0!</v>
      </c>
      <c r="H26" s="3" t="e">
        <f>'ssDNA High Standard Curve'!U100/C26*B26</f>
        <v>#DIV/0!</v>
      </c>
      <c r="J26" s="8" t="e">
        <f>'ssDNA High Standard Curve'!V100</f>
        <v>#DIV/0!</v>
      </c>
      <c r="L26" s="14">
        <v>1</v>
      </c>
      <c r="M26" s="15">
        <v>1</v>
      </c>
      <c r="N26" s="8" t="str">
        <f>'ssDNA Low Standard Curve'!$L$6</f>
        <v>Unknown 19</v>
      </c>
      <c r="O26" s="2" t="e">
        <f>'ssDNA Low Standard Curve'!T100</f>
        <v>#DIV/0!</v>
      </c>
      <c r="Q26" s="2" t="e">
        <f t="shared" si="1"/>
        <v>#DIV/0!</v>
      </c>
      <c r="R26" s="2" t="e">
        <f>'ssDNA Low Standard Curve'!U100/M26*L26</f>
        <v>#DIV/0!</v>
      </c>
      <c r="T26" s="8" t="e">
        <f>'ssDNA Low Standard Curve'!V100</f>
        <v>#DIV/0!</v>
      </c>
    </row>
    <row r="27" spans="2:20" x14ac:dyDescent="0.25">
      <c r="B27" s="14">
        <v>1</v>
      </c>
      <c r="C27" s="15">
        <v>1</v>
      </c>
      <c r="D27" s="8" t="str">
        <f>'ssDNA High Standard Curve'!$L$7</f>
        <v>Unknown 20</v>
      </c>
      <c r="E27" s="3" t="e">
        <f>'ssDNA High Standard Curve'!T103</f>
        <v>#DIV/0!</v>
      </c>
      <c r="G27" s="3" t="e">
        <f t="shared" si="0"/>
        <v>#DIV/0!</v>
      </c>
      <c r="H27" s="3" t="e">
        <f>'ssDNA High Standard Curve'!U103/C27*B27</f>
        <v>#DIV/0!</v>
      </c>
      <c r="J27" s="8" t="e">
        <f>'ssDNA High Standard Curve'!V103</f>
        <v>#DIV/0!</v>
      </c>
      <c r="L27" s="14">
        <v>1</v>
      </c>
      <c r="M27" s="15">
        <v>1</v>
      </c>
      <c r="N27" s="8" t="str">
        <f>'ssDNA Low Standard Curve'!$L$7</f>
        <v>Unknown 20</v>
      </c>
      <c r="O27" s="2" t="e">
        <f>'ssDNA Low Standard Curve'!T103</f>
        <v>#DIV/0!</v>
      </c>
      <c r="Q27" s="2" t="e">
        <f t="shared" si="1"/>
        <v>#DIV/0!</v>
      </c>
      <c r="R27" s="2" t="e">
        <f>'ssDNA Low Standard Curve'!U103/M27*L27</f>
        <v>#DIV/0!</v>
      </c>
      <c r="T27" s="8" t="e">
        <f>'ssDNA Low Standard Curve'!V103</f>
        <v>#DIV/0!</v>
      </c>
    </row>
    <row r="28" spans="2:20" x14ac:dyDescent="0.25">
      <c r="B28" s="14">
        <v>1</v>
      </c>
      <c r="C28" s="15">
        <v>1</v>
      </c>
      <c r="D28" s="8" t="str">
        <f>'ssDNA High Standard Curve'!$L$8</f>
        <v>Unknown 21</v>
      </c>
      <c r="E28" s="3" t="e">
        <f>'ssDNA High Standard Curve'!T106</f>
        <v>#DIV/0!</v>
      </c>
      <c r="G28" s="3" t="e">
        <f t="shared" si="0"/>
        <v>#DIV/0!</v>
      </c>
      <c r="H28" s="3" t="e">
        <f>'ssDNA High Standard Curve'!U106/C28*B28</f>
        <v>#DIV/0!</v>
      </c>
      <c r="J28" s="8" t="e">
        <f>'ssDNA High Standard Curve'!V106</f>
        <v>#DIV/0!</v>
      </c>
      <c r="L28" s="14">
        <v>1</v>
      </c>
      <c r="M28" s="15">
        <v>1</v>
      </c>
      <c r="N28" s="8" t="str">
        <f>'ssDNA Low Standard Curve'!$L$8</f>
        <v>Unknown 21</v>
      </c>
      <c r="O28" s="2" t="e">
        <f>'ssDNA Low Standard Curve'!T106</f>
        <v>#DIV/0!</v>
      </c>
      <c r="Q28" s="2" t="e">
        <f t="shared" si="1"/>
        <v>#DIV/0!</v>
      </c>
      <c r="R28" s="2" t="e">
        <f>'ssDNA Low Standard Curve'!U106/M28*L28</f>
        <v>#DIV/0!</v>
      </c>
      <c r="T28" s="8" t="e">
        <f>'ssDNA Low Standard Curve'!V106</f>
        <v>#DIV/0!</v>
      </c>
    </row>
    <row r="29" spans="2:20" x14ac:dyDescent="0.25">
      <c r="B29" s="14">
        <v>1</v>
      </c>
      <c r="C29" s="15">
        <v>1</v>
      </c>
      <c r="D29" s="8" t="str">
        <f>'ssDNA High Standard Curve'!$L$9</f>
        <v>Unknown 22</v>
      </c>
      <c r="E29" s="3" t="e">
        <f>'ssDNA High Standard Curve'!T109</f>
        <v>#DIV/0!</v>
      </c>
      <c r="G29" s="3" t="e">
        <f t="shared" si="0"/>
        <v>#DIV/0!</v>
      </c>
      <c r="H29" s="3" t="e">
        <f>'ssDNA High Standard Curve'!U109/C29*B29</f>
        <v>#DIV/0!</v>
      </c>
      <c r="J29" s="8" t="e">
        <f>'ssDNA High Standard Curve'!V109</f>
        <v>#DIV/0!</v>
      </c>
      <c r="L29" s="14">
        <v>1</v>
      </c>
      <c r="M29" s="15">
        <v>1</v>
      </c>
      <c r="N29" s="8" t="str">
        <f>'ssDNA Low Standard Curve'!$L$9</f>
        <v>Unknown 22</v>
      </c>
      <c r="O29" s="2" t="e">
        <f>'ssDNA Low Standard Curve'!T109</f>
        <v>#DIV/0!</v>
      </c>
      <c r="Q29" s="2" t="e">
        <f t="shared" si="1"/>
        <v>#DIV/0!</v>
      </c>
      <c r="R29" s="2" t="e">
        <f>'ssDNA Low Standard Curve'!U109/M29*L29</f>
        <v>#DIV/0!</v>
      </c>
      <c r="T29" s="8" t="e">
        <f>'ssDNA Low Standard Curve'!V109</f>
        <v>#DIV/0!</v>
      </c>
    </row>
    <row r="30" spans="2:20" x14ac:dyDescent="0.25">
      <c r="B30" s="14">
        <v>1</v>
      </c>
      <c r="C30" s="15">
        <v>1</v>
      </c>
      <c r="D30" s="8" t="str">
        <f>'ssDNA High Standard Curve'!$L$10</f>
        <v>Unknown 23</v>
      </c>
      <c r="E30" s="3" t="e">
        <f>'ssDNA High Standard Curve'!T112</f>
        <v>#DIV/0!</v>
      </c>
      <c r="G30" s="3" t="e">
        <f t="shared" si="0"/>
        <v>#DIV/0!</v>
      </c>
      <c r="H30" s="3" t="e">
        <f>'ssDNA High Standard Curve'!U112/C30*B30</f>
        <v>#DIV/0!</v>
      </c>
      <c r="J30" s="8" t="e">
        <f>'ssDNA High Standard Curve'!V112</f>
        <v>#DIV/0!</v>
      </c>
      <c r="L30" s="14">
        <v>1</v>
      </c>
      <c r="M30" s="15">
        <v>1</v>
      </c>
      <c r="N30" s="8" t="str">
        <f>'ssDNA Low Standard Curve'!$L$10</f>
        <v>Unknown 23</v>
      </c>
      <c r="O30" s="2" t="e">
        <f>'ssDNA Low Standard Curve'!T112</f>
        <v>#DIV/0!</v>
      </c>
      <c r="Q30" s="2" t="e">
        <f t="shared" si="1"/>
        <v>#DIV/0!</v>
      </c>
      <c r="R30" s="2" t="e">
        <f>'ssDNA Low Standard Curve'!U112/M30*L30</f>
        <v>#DIV/0!</v>
      </c>
      <c r="T30" s="8" t="e">
        <f>'ssDNA Low Standard Curve'!V112</f>
        <v>#DIV/0!</v>
      </c>
    </row>
    <row r="31" spans="2:20" x14ac:dyDescent="0.25">
      <c r="B31" s="14">
        <v>1</v>
      </c>
      <c r="C31" s="15">
        <v>1</v>
      </c>
      <c r="D31" s="8" t="str">
        <f>'ssDNA High Standard Curve'!$L$11</f>
        <v>Unknown 24</v>
      </c>
      <c r="E31" s="3" t="e">
        <f>'ssDNA High Standard Curve'!T115</f>
        <v>#DIV/0!</v>
      </c>
      <c r="G31" s="3" t="e">
        <f t="shared" si="0"/>
        <v>#DIV/0!</v>
      </c>
      <c r="H31" s="3" t="e">
        <f>'ssDNA High Standard Curve'!U115/C31*B31</f>
        <v>#DIV/0!</v>
      </c>
      <c r="J31" s="8" t="e">
        <f>'ssDNA High Standard Curve'!V115</f>
        <v>#DIV/0!</v>
      </c>
      <c r="L31" s="14">
        <v>1</v>
      </c>
      <c r="M31" s="15">
        <v>1</v>
      </c>
      <c r="N31" s="8" t="str">
        <f>'ssDNA Low Standard Curve'!$L$11</f>
        <v>Unknown 24</v>
      </c>
      <c r="O31" s="2" t="e">
        <f>'ssDNA Low Standard Curve'!T115</f>
        <v>#DIV/0!</v>
      </c>
      <c r="Q31" s="2" t="e">
        <f t="shared" si="1"/>
        <v>#DIV/0!</v>
      </c>
      <c r="R31" s="2" t="e">
        <f>'ssDNA Low Standard Curve'!U115/M31*L31</f>
        <v>#DIV/0!</v>
      </c>
      <c r="T31" s="8" t="e">
        <f>'ssDNA Low Standard Curve'!V115</f>
        <v>#DIV/0!</v>
      </c>
    </row>
  </sheetData>
  <sheetProtection algorithmName="SHA-512" hashValue="jCM0zQ+ergZ+GQaWPkFdQc5Gg5teSze/7/JC6TciojxnCK5UeTGS3XOH91b8GcHmDpUB9oAA/NDpXszkS+/5Ug==" saltValue="zu4yPDuGJ4Kr16kyUr/1mg==" spinCount="100000" sheet="1" objects="1" scenarios="1"/>
  <mergeCells count="9">
    <mergeCell ref="G6:H6"/>
    <mergeCell ref="Q6:R6"/>
    <mergeCell ref="B5:J5"/>
    <mergeCell ref="L5:T5"/>
    <mergeCell ref="B1:T2"/>
    <mergeCell ref="B3:J3"/>
    <mergeCell ref="L3:T3"/>
    <mergeCell ref="B4:J4"/>
    <mergeCell ref="L4:T4"/>
  </mergeCells>
  <conditionalFormatting sqref="K3:L6 B3:B6 B8:C31 N7:O7 O8:O31 I8:M31 I7:K7 E8:E31 D7:E7 G7:H31 Q7:T31">
    <cfRule type="containsText" dxfId="38" priority="11" operator="containsText" text="Outside Range">
      <formula>NOT(ISERROR(SEARCH("Outside Range",B3)))</formula>
    </cfRule>
  </conditionalFormatting>
  <conditionalFormatting sqref="B1">
    <cfRule type="containsText" dxfId="37" priority="10" operator="containsText" text="Outside Range">
      <formula>NOT(ISERROR(SEARCH("Outside Range",B1)))</formula>
    </cfRule>
  </conditionalFormatting>
  <conditionalFormatting sqref="B5:T5 B6:G6 I6:Q6 S6:T6">
    <cfRule type="containsText" dxfId="36" priority="8" operator="containsText" text="Check">
      <formula>NOT(ISERROR(SEARCH("Check",B5)))</formula>
    </cfRule>
    <cfRule type="containsText" dxfId="35" priority="9" operator="containsText" text="Not">
      <formula>NOT(ISERROR(SEARCH("Not",B5)))</formula>
    </cfRule>
  </conditionalFormatting>
  <conditionalFormatting sqref="D8:D31">
    <cfRule type="containsText" dxfId="34" priority="7" operator="containsText" text="Outside Range">
      <formula>NOT(ISERROR(SEARCH("Outside Range",D8)))</formula>
    </cfRule>
  </conditionalFormatting>
  <conditionalFormatting sqref="N8:N31">
    <cfRule type="containsText" dxfId="33" priority="5" operator="containsText" text="Outside Range">
      <formula>NOT(ISERROR(SEARCH("Outside Range",N8)))</formula>
    </cfRule>
  </conditionalFormatting>
  <conditionalFormatting sqref="B7:C7">
    <cfRule type="containsText" dxfId="32" priority="2" operator="containsText" text="Outside Range">
      <formula>NOT(ISERROR(SEARCH("Outside Range",B7)))</formula>
    </cfRule>
  </conditionalFormatting>
  <conditionalFormatting sqref="L7:M7">
    <cfRule type="containsText" dxfId="31" priority="1" operator="containsText" text="Outside Range">
      <formula>NOT(ISERROR(SEARCH("Outside Range",L7)))</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3:Z127"/>
  <sheetViews>
    <sheetView zoomScaleNormal="100" workbookViewId="0">
      <selection activeCell="C18" sqref="C18"/>
    </sheetView>
  </sheetViews>
  <sheetFormatPr defaultColWidth="9.140625" defaultRowHeight="15" x14ac:dyDescent="0.25"/>
  <cols>
    <col min="1" max="1" width="9.140625" style="8"/>
    <col min="2" max="2" width="12" style="8" bestFit="1" customWidth="1"/>
    <col min="3" max="3" width="9.28515625" style="8" customWidth="1"/>
    <col min="4" max="4" width="9.28515625" style="8" bestFit="1" customWidth="1"/>
    <col min="5" max="14" width="9.28515625" style="8" customWidth="1"/>
    <col min="15" max="15" width="9.140625" style="8" customWidth="1"/>
    <col min="16" max="16" width="28.5703125" style="8" customWidth="1"/>
    <col min="17" max="16384" width="9.140625" style="8"/>
  </cols>
  <sheetData>
    <row r="3" spans="2:14" ht="31.5" x14ac:dyDescent="0.5">
      <c r="B3" s="21" t="s">
        <v>67</v>
      </c>
    </row>
    <row r="4" spans="2:14" x14ac:dyDescent="0.25">
      <c r="B4" s="11"/>
      <c r="C4" s="11">
        <v>1</v>
      </c>
      <c r="D4" s="11">
        <v>2</v>
      </c>
      <c r="E4" s="11">
        <v>3</v>
      </c>
      <c r="F4" s="11">
        <v>4</v>
      </c>
      <c r="G4" s="11">
        <v>5</v>
      </c>
      <c r="H4" s="11">
        <v>6</v>
      </c>
      <c r="I4" s="11">
        <v>7</v>
      </c>
      <c r="J4" s="11">
        <v>8</v>
      </c>
      <c r="K4" s="11">
        <v>9</v>
      </c>
      <c r="L4" s="11">
        <v>10</v>
      </c>
      <c r="M4" s="11">
        <v>11</v>
      </c>
      <c r="N4" s="11">
        <v>12</v>
      </c>
    </row>
    <row r="5" spans="2:14" x14ac:dyDescent="0.25">
      <c r="B5" s="11" t="s">
        <v>0</v>
      </c>
      <c r="C5" s="77">
        <v>400</v>
      </c>
      <c r="D5" s="78"/>
      <c r="E5" s="78"/>
      <c r="F5" s="35" t="s">
        <v>9</v>
      </c>
      <c r="G5" s="35"/>
      <c r="H5" s="35"/>
      <c r="I5" s="35" t="s">
        <v>17</v>
      </c>
      <c r="J5" s="35"/>
      <c r="K5" s="35"/>
      <c r="L5" s="35" t="s">
        <v>25</v>
      </c>
      <c r="M5" s="35"/>
      <c r="N5" s="35"/>
    </row>
    <row r="6" spans="2:14" x14ac:dyDescent="0.25">
      <c r="B6" s="11" t="s">
        <v>1</v>
      </c>
      <c r="C6" s="79">
        <v>200</v>
      </c>
      <c r="D6" s="80"/>
      <c r="E6" s="80"/>
      <c r="F6" s="35" t="s">
        <v>10</v>
      </c>
      <c r="G6" s="35"/>
      <c r="H6" s="35"/>
      <c r="I6" s="35" t="s">
        <v>18</v>
      </c>
      <c r="J6" s="35"/>
      <c r="K6" s="35"/>
      <c r="L6" s="35" t="s">
        <v>26</v>
      </c>
      <c r="M6" s="35"/>
      <c r="N6" s="35"/>
    </row>
    <row r="7" spans="2:14" x14ac:dyDescent="0.25">
      <c r="B7" s="11" t="s">
        <v>2</v>
      </c>
      <c r="C7" s="73">
        <v>50</v>
      </c>
      <c r="D7" s="74"/>
      <c r="E7" s="74"/>
      <c r="F7" s="35" t="s">
        <v>11</v>
      </c>
      <c r="G7" s="35"/>
      <c r="H7" s="35"/>
      <c r="I7" s="35" t="s">
        <v>19</v>
      </c>
      <c r="J7" s="35"/>
      <c r="K7" s="35"/>
      <c r="L7" s="35" t="s">
        <v>27</v>
      </c>
      <c r="M7" s="35"/>
      <c r="N7" s="35"/>
    </row>
    <row r="8" spans="2:14" x14ac:dyDescent="0.25">
      <c r="B8" s="11" t="s">
        <v>3</v>
      </c>
      <c r="C8" s="75">
        <v>12.5</v>
      </c>
      <c r="D8" s="76"/>
      <c r="E8" s="76"/>
      <c r="F8" s="35" t="s">
        <v>12</v>
      </c>
      <c r="G8" s="35"/>
      <c r="H8" s="35"/>
      <c r="I8" s="35" t="s">
        <v>20</v>
      </c>
      <c r="J8" s="35"/>
      <c r="K8" s="35"/>
      <c r="L8" s="35" t="s">
        <v>28</v>
      </c>
      <c r="M8" s="35"/>
      <c r="N8" s="35"/>
    </row>
    <row r="9" spans="2:14" x14ac:dyDescent="0.25">
      <c r="B9" s="11" t="s">
        <v>4</v>
      </c>
      <c r="C9" s="69">
        <v>3.1</v>
      </c>
      <c r="D9" s="70"/>
      <c r="E9" s="70"/>
      <c r="F9" s="35" t="s">
        <v>13</v>
      </c>
      <c r="G9" s="35"/>
      <c r="H9" s="35"/>
      <c r="I9" s="35" t="s">
        <v>21</v>
      </c>
      <c r="J9" s="35"/>
      <c r="K9" s="35"/>
      <c r="L9" s="35" t="s">
        <v>29</v>
      </c>
      <c r="M9" s="35"/>
      <c r="N9" s="35"/>
    </row>
    <row r="10" spans="2:14" x14ac:dyDescent="0.25">
      <c r="B10" s="11" t="s">
        <v>5</v>
      </c>
      <c r="C10" s="71">
        <v>0.78</v>
      </c>
      <c r="D10" s="72"/>
      <c r="E10" s="72"/>
      <c r="F10" s="35" t="s">
        <v>14</v>
      </c>
      <c r="G10" s="35"/>
      <c r="H10" s="35"/>
      <c r="I10" s="35" t="s">
        <v>22</v>
      </c>
      <c r="J10" s="35"/>
      <c r="K10" s="35"/>
      <c r="L10" s="35" t="s">
        <v>30</v>
      </c>
      <c r="M10" s="35"/>
      <c r="N10" s="35"/>
    </row>
    <row r="11" spans="2:14" x14ac:dyDescent="0.25">
      <c r="B11" s="11" t="s">
        <v>6</v>
      </c>
      <c r="C11" s="66">
        <v>0.2</v>
      </c>
      <c r="D11" s="67"/>
      <c r="E11" s="67"/>
      <c r="F11" s="35" t="s">
        <v>15</v>
      </c>
      <c r="G11" s="35"/>
      <c r="H11" s="35"/>
      <c r="I11" s="35" t="s">
        <v>23</v>
      </c>
      <c r="J11" s="35"/>
      <c r="K11" s="35"/>
      <c r="L11" s="35" t="s">
        <v>31</v>
      </c>
      <c r="M11" s="35"/>
      <c r="N11" s="35"/>
    </row>
    <row r="12" spans="2:14" x14ac:dyDescent="0.25">
      <c r="B12" s="11" t="s">
        <v>7</v>
      </c>
      <c r="C12" s="68" t="s">
        <v>8</v>
      </c>
      <c r="D12" s="68"/>
      <c r="E12" s="68"/>
      <c r="F12" s="35" t="s">
        <v>16</v>
      </c>
      <c r="G12" s="35"/>
      <c r="H12" s="35"/>
      <c r="I12" s="35" t="s">
        <v>24</v>
      </c>
      <c r="J12" s="35"/>
      <c r="K12" s="35"/>
      <c r="L12" s="35" t="s">
        <v>32</v>
      </c>
      <c r="M12" s="35"/>
      <c r="N12" s="35"/>
    </row>
    <row r="14" spans="2:14" x14ac:dyDescent="0.25">
      <c r="B14" s="41" t="s">
        <v>49</v>
      </c>
      <c r="C14" s="41"/>
      <c r="D14" s="41"/>
      <c r="E14" s="41"/>
      <c r="F14" s="41"/>
      <c r="G14" s="41"/>
      <c r="H14" s="41"/>
      <c r="I14" s="41"/>
      <c r="J14" s="41"/>
      <c r="K14" s="41"/>
      <c r="L14" s="41"/>
      <c r="M14" s="41"/>
      <c r="N14" s="41"/>
    </row>
    <row r="15" spans="2:14" x14ac:dyDescent="0.25">
      <c r="B15" s="41"/>
      <c r="C15" s="41"/>
      <c r="D15" s="41"/>
      <c r="E15" s="41"/>
      <c r="F15" s="41"/>
      <c r="G15" s="41"/>
      <c r="H15" s="41"/>
      <c r="I15" s="41"/>
      <c r="J15" s="41"/>
      <c r="K15" s="41"/>
      <c r="L15" s="41"/>
      <c r="M15" s="41"/>
      <c r="N15" s="41"/>
    </row>
    <row r="16" spans="2:14" x14ac:dyDescent="0.25">
      <c r="B16" s="41"/>
      <c r="C16" s="41"/>
      <c r="D16" s="41"/>
      <c r="E16" s="41"/>
      <c r="F16" s="41"/>
      <c r="G16" s="41"/>
      <c r="H16" s="41"/>
      <c r="I16" s="41"/>
      <c r="J16" s="41"/>
      <c r="K16" s="41"/>
      <c r="L16" s="41"/>
      <c r="M16" s="41"/>
      <c r="N16" s="41"/>
    </row>
    <row r="17" spans="2:14" x14ac:dyDescent="0.25">
      <c r="C17" s="8">
        <v>1</v>
      </c>
      <c r="D17" s="8">
        <v>2</v>
      </c>
      <c r="E17" s="8">
        <v>3</v>
      </c>
      <c r="F17" s="8">
        <v>4</v>
      </c>
      <c r="G17" s="8">
        <v>5</v>
      </c>
      <c r="H17" s="8">
        <v>6</v>
      </c>
      <c r="I17" s="8">
        <v>7</v>
      </c>
      <c r="J17" s="8">
        <v>8</v>
      </c>
      <c r="K17" s="8">
        <v>9</v>
      </c>
      <c r="L17" s="8">
        <v>10</v>
      </c>
      <c r="M17" s="8">
        <v>11</v>
      </c>
      <c r="N17" s="8">
        <v>12</v>
      </c>
    </row>
    <row r="18" spans="2:14" x14ac:dyDescent="0.25">
      <c r="B18" s="8" t="s">
        <v>0</v>
      </c>
      <c r="C18" s="13"/>
      <c r="D18" s="13"/>
      <c r="E18" s="13"/>
      <c r="F18" s="13"/>
      <c r="G18" s="13"/>
      <c r="H18" s="13"/>
      <c r="I18" s="13"/>
      <c r="J18" s="13"/>
      <c r="K18" s="13"/>
      <c r="L18" s="13"/>
      <c r="M18" s="13"/>
      <c r="N18" s="13"/>
    </row>
    <row r="19" spans="2:14" ht="15" customHeight="1" x14ac:dyDescent="0.25">
      <c r="B19" s="8" t="s">
        <v>1</v>
      </c>
      <c r="C19" s="13"/>
      <c r="D19" s="13"/>
      <c r="E19" s="13"/>
      <c r="F19" s="13"/>
      <c r="G19" s="13"/>
      <c r="H19" s="13"/>
      <c r="I19" s="13"/>
      <c r="J19" s="13"/>
      <c r="K19" s="13"/>
      <c r="L19" s="13"/>
      <c r="M19" s="13"/>
      <c r="N19" s="13"/>
    </row>
    <row r="20" spans="2:14" ht="15" customHeight="1" x14ac:dyDescent="0.25">
      <c r="B20" s="8" t="s">
        <v>2</v>
      </c>
      <c r="C20" s="13"/>
      <c r="D20" s="13"/>
      <c r="E20" s="13"/>
      <c r="F20" s="13"/>
      <c r="G20" s="13"/>
      <c r="H20" s="13"/>
      <c r="I20" s="13"/>
      <c r="J20" s="13"/>
      <c r="K20" s="13"/>
      <c r="L20" s="13"/>
      <c r="M20" s="13"/>
      <c r="N20" s="13"/>
    </row>
    <row r="21" spans="2:14" ht="15" customHeight="1" x14ac:dyDescent="0.25">
      <c r="B21" s="8" t="s">
        <v>3</v>
      </c>
      <c r="C21" s="13"/>
      <c r="D21" s="13"/>
      <c r="E21" s="13"/>
      <c r="F21" s="13"/>
      <c r="G21" s="13"/>
      <c r="H21" s="13"/>
      <c r="I21" s="13"/>
      <c r="J21" s="13"/>
      <c r="K21" s="13"/>
      <c r="L21" s="13"/>
      <c r="M21" s="13"/>
      <c r="N21" s="13"/>
    </row>
    <row r="22" spans="2:14" ht="15" customHeight="1" x14ac:dyDescent="0.25">
      <c r="B22" s="8" t="s">
        <v>4</v>
      </c>
      <c r="C22" s="13"/>
      <c r="D22" s="13"/>
      <c r="E22" s="13"/>
      <c r="F22" s="13"/>
      <c r="G22" s="13"/>
      <c r="H22" s="13"/>
      <c r="I22" s="13"/>
      <c r="J22" s="13"/>
      <c r="K22" s="13"/>
      <c r="L22" s="13"/>
      <c r="M22" s="13"/>
      <c r="N22" s="13"/>
    </row>
    <row r="23" spans="2:14" ht="15" customHeight="1" x14ac:dyDescent="0.25">
      <c r="B23" s="8" t="s">
        <v>5</v>
      </c>
      <c r="C23" s="13"/>
      <c r="D23" s="13"/>
      <c r="E23" s="13"/>
      <c r="F23" s="13"/>
      <c r="G23" s="13"/>
      <c r="H23" s="13"/>
      <c r="I23" s="13"/>
      <c r="J23" s="13"/>
      <c r="K23" s="13"/>
      <c r="L23" s="13"/>
      <c r="M23" s="13"/>
      <c r="N23" s="13"/>
    </row>
    <row r="24" spans="2:14" ht="15" customHeight="1" x14ac:dyDescent="0.25">
      <c r="B24" s="8" t="s">
        <v>6</v>
      </c>
      <c r="C24" s="13"/>
      <c r="D24" s="13"/>
      <c r="E24" s="13"/>
      <c r="F24" s="13"/>
      <c r="G24" s="13"/>
      <c r="H24" s="13"/>
      <c r="I24" s="13"/>
      <c r="J24" s="13"/>
      <c r="K24" s="13"/>
      <c r="L24" s="13"/>
      <c r="M24" s="13"/>
      <c r="N24" s="13"/>
    </row>
    <row r="25" spans="2:14" x14ac:dyDescent="0.25">
      <c r="B25" s="8" t="s">
        <v>7</v>
      </c>
      <c r="C25" s="13"/>
      <c r="D25" s="13"/>
      <c r="E25" s="13"/>
      <c r="F25" s="13"/>
      <c r="G25" s="13"/>
      <c r="H25" s="13"/>
      <c r="I25" s="13"/>
      <c r="J25" s="13"/>
      <c r="K25" s="13"/>
      <c r="L25" s="13"/>
      <c r="M25" s="13"/>
      <c r="N25" s="13"/>
    </row>
    <row r="27" spans="2:14" x14ac:dyDescent="0.25">
      <c r="B27" s="8" t="s">
        <v>8</v>
      </c>
      <c r="C27" s="8" t="e">
        <f>AVERAGE(C25:E25)</f>
        <v>#DIV/0!</v>
      </c>
    </row>
    <row r="29" spans="2:14" x14ac:dyDescent="0.25">
      <c r="B29" s="8" t="s">
        <v>33</v>
      </c>
    </row>
    <row r="30" spans="2:14" x14ac:dyDescent="0.25">
      <c r="C30" s="8" t="s">
        <v>34</v>
      </c>
      <c r="D30" s="8" t="s">
        <v>35</v>
      </c>
      <c r="G30" s="8" t="s">
        <v>34</v>
      </c>
      <c r="H30" s="8" t="s">
        <v>35</v>
      </c>
    </row>
    <row r="31" spans="2:14" x14ac:dyDescent="0.25">
      <c r="B31" s="8">
        <f t="shared" ref="B31:B37" si="0">C5</f>
        <v>400</v>
      </c>
      <c r="C31" s="8" t="e">
        <f>AVERAGE(C18:E18)-$C$27</f>
        <v>#DIV/0!</v>
      </c>
      <c r="D31" s="8" t="e">
        <f>_xlfn.STDEV.P(C18:E18)</f>
        <v>#DIV/0!</v>
      </c>
      <c r="F31" s="8">
        <f t="array" ref="F31:F37">IF($Y$47=1,IF(AND($B$41&gt;$F$41,$B$41&gt;$J$41),B31:B37,IF($F$41&gt;$J$41,B32:B37,IF($J$41&gt;$F$41,B31:B36,""))),IF($Y$47=2,B31:B37,IF($Y$47=3,B32:B37,IF($Y$47=4,B31:B36,""))))</f>
        <v>400</v>
      </c>
      <c r="G31" s="8" t="e">
        <f t="array" ref="G31:G37">IF($Y$47=1,IF(AND($B$41&gt;$F$41,$B$41&gt;$J$41),C31:C37,IF($F$41&gt;$J$41,C32:C37,IF($J$41&gt;$F$41,C31:C36,""))),IF($Y$47=2,C31:C37,IF($Y$47=3,C32:C37,IF($Y$47=4,C31:C36,""))))</f>
        <v>#DIV/0!</v>
      </c>
      <c r="H31" s="8" t="e">
        <f t="array" ref="H31:H37">IF($Y$47=1,IF(AND($B$41&gt;$F$41,$B$41&gt;$J$41),D31:D37,IF($F$41&gt;$J$41,D32:D37,IF($J$41&gt;$F$41,D31:D36,""))),IF($Y$47=2,D31:D37,IF($Y$47=3,D32:D37,IF($Y$47=4,D31:D36,""))))</f>
        <v>#DIV/0!</v>
      </c>
    </row>
    <row r="32" spans="2:14" x14ac:dyDescent="0.25">
      <c r="B32" s="8">
        <f t="shared" si="0"/>
        <v>200</v>
      </c>
      <c r="C32" s="8" t="e">
        <f t="shared" ref="C32:C35" si="1">AVERAGE(C19:E19)-$C$27</f>
        <v>#DIV/0!</v>
      </c>
      <c r="D32" s="8" t="e">
        <f t="shared" ref="D32:D37" si="2">_xlfn.STDEV.P(C19:E19)</f>
        <v>#DIV/0!</v>
      </c>
      <c r="F32" s="8">
        <v>200</v>
      </c>
      <c r="G32" s="8" t="e">
        <v>#DIV/0!</v>
      </c>
      <c r="H32" s="8" t="e">
        <v>#DIV/0!</v>
      </c>
    </row>
    <row r="33" spans="2:26" x14ac:dyDescent="0.25">
      <c r="B33" s="8">
        <f t="shared" si="0"/>
        <v>50</v>
      </c>
      <c r="C33" s="8" t="e">
        <f t="shared" si="1"/>
        <v>#DIV/0!</v>
      </c>
      <c r="D33" s="8" t="e">
        <f t="shared" si="2"/>
        <v>#DIV/0!</v>
      </c>
      <c r="F33" s="8">
        <v>50</v>
      </c>
      <c r="G33" s="8" t="e">
        <v>#DIV/0!</v>
      </c>
      <c r="H33" s="8" t="e">
        <v>#DIV/0!</v>
      </c>
    </row>
    <row r="34" spans="2:26" x14ac:dyDescent="0.25">
      <c r="B34" s="8">
        <f t="shared" si="0"/>
        <v>12.5</v>
      </c>
      <c r="C34" s="8" t="e">
        <f t="shared" si="1"/>
        <v>#DIV/0!</v>
      </c>
      <c r="D34" s="8" t="e">
        <f t="shared" si="2"/>
        <v>#DIV/0!</v>
      </c>
      <c r="F34" s="8">
        <v>12.5</v>
      </c>
      <c r="G34" s="8" t="e">
        <v>#DIV/0!</v>
      </c>
      <c r="H34" s="8" t="e">
        <v>#DIV/0!</v>
      </c>
    </row>
    <row r="35" spans="2:26" x14ac:dyDescent="0.25">
      <c r="B35" s="3">
        <f t="shared" si="0"/>
        <v>3.1</v>
      </c>
      <c r="C35" s="8" t="e">
        <f t="shared" si="1"/>
        <v>#DIV/0!</v>
      </c>
      <c r="D35" s="8" t="e">
        <f t="shared" si="2"/>
        <v>#DIV/0!</v>
      </c>
      <c r="F35" s="8">
        <v>3.1</v>
      </c>
      <c r="G35" s="8" t="e">
        <v>#DIV/0!</v>
      </c>
      <c r="H35" s="8" t="e">
        <v>#DIV/0!</v>
      </c>
    </row>
    <row r="36" spans="2:26" x14ac:dyDescent="0.25">
      <c r="B36" s="2">
        <f t="shared" si="0"/>
        <v>0.78</v>
      </c>
      <c r="C36" s="8" t="e">
        <f>AVERAGE(C23:E23)-$C$27</f>
        <v>#DIV/0!</v>
      </c>
      <c r="D36" s="8" t="e">
        <f t="shared" si="2"/>
        <v>#DIV/0!</v>
      </c>
      <c r="F36" s="8">
        <v>0.78</v>
      </c>
      <c r="G36" s="8" t="e">
        <v>#DIV/0!</v>
      </c>
      <c r="H36" s="8" t="e">
        <v>#DIV/0!</v>
      </c>
    </row>
    <row r="37" spans="2:26" x14ac:dyDescent="0.25">
      <c r="B37" s="3">
        <f t="shared" si="0"/>
        <v>0.2</v>
      </c>
      <c r="C37" s="8" t="e">
        <f>AVERAGE(C24:E24)-$C$27</f>
        <v>#DIV/0!</v>
      </c>
      <c r="D37" s="8" t="e">
        <f t="shared" si="2"/>
        <v>#DIV/0!</v>
      </c>
      <c r="F37" s="8" t="e">
        <v>#N/A</v>
      </c>
      <c r="G37" s="8" t="e">
        <v>#N/A</v>
      </c>
      <c r="H37" s="8" t="e">
        <v>#N/A</v>
      </c>
    </row>
    <row r="38" spans="2:26" hidden="1" x14ac:dyDescent="0.25"/>
    <row r="39" spans="2:26" hidden="1" x14ac:dyDescent="0.25">
      <c r="B39" s="8" t="e">
        <f t="array" ref="B39:D43">LINEST(LN(C31:C37),LN(B31:B37),TRUE,TRUE)</f>
        <v>#VALUE!</v>
      </c>
      <c r="C39" s="8" t="e">
        <v>#VALUE!</v>
      </c>
      <c r="D39" s="8" t="e">
        <v>#VALUE!</v>
      </c>
      <c r="F39" s="8" t="e">
        <f t="array" ref="F39:H43">LINEST(LN(C32:C37),LN(B32:B37),TRUE,TRUE)</f>
        <v>#VALUE!</v>
      </c>
      <c r="G39" s="8" t="e">
        <v>#VALUE!</v>
      </c>
      <c r="H39" s="8" t="e">
        <v>#VALUE!</v>
      </c>
      <c r="J39" s="8" t="e">
        <f t="array" ref="J39:L43">LINEST(LN(C31:C36),LN(B31:B36),TRUE,TRUE)</f>
        <v>#VALUE!</v>
      </c>
      <c r="K39" s="8" t="e">
        <v>#VALUE!</v>
      </c>
      <c r="L39" s="8" t="e">
        <v>#VALUE!</v>
      </c>
    </row>
    <row r="40" spans="2:26" hidden="1" x14ac:dyDescent="0.25">
      <c r="B40" s="8" t="e">
        <v>#VALUE!</v>
      </c>
      <c r="C40" s="8" t="e">
        <v>#VALUE!</v>
      </c>
      <c r="D40" s="8" t="e">
        <v>#VALUE!</v>
      </c>
      <c r="F40" s="8" t="e">
        <v>#VALUE!</v>
      </c>
      <c r="G40" s="8" t="e">
        <v>#VALUE!</v>
      </c>
      <c r="H40" s="8" t="e">
        <v>#VALUE!</v>
      </c>
      <c r="J40" s="8" t="e">
        <v>#VALUE!</v>
      </c>
      <c r="K40" s="8" t="e">
        <v>#VALUE!</v>
      </c>
      <c r="L40" s="8" t="e">
        <v>#VALUE!</v>
      </c>
    </row>
    <row r="41" spans="2:26" hidden="1" x14ac:dyDescent="0.25">
      <c r="B41" s="8" t="e">
        <v>#VALUE!</v>
      </c>
      <c r="C41" s="8" t="e">
        <v>#VALUE!</v>
      </c>
      <c r="D41" s="8" t="e">
        <v>#VALUE!</v>
      </c>
      <c r="F41" s="8" t="e">
        <v>#VALUE!</v>
      </c>
      <c r="G41" s="8" t="e">
        <v>#VALUE!</v>
      </c>
      <c r="H41" s="8" t="e">
        <v>#VALUE!</v>
      </c>
      <c r="J41" s="8" t="e">
        <v>#VALUE!</v>
      </c>
      <c r="K41" s="8" t="e">
        <v>#VALUE!</v>
      </c>
      <c r="L41" s="8" t="e">
        <v>#VALUE!</v>
      </c>
    </row>
    <row r="42" spans="2:26" hidden="1" x14ac:dyDescent="0.25">
      <c r="B42" s="8" t="e">
        <v>#VALUE!</v>
      </c>
      <c r="C42" s="8" t="e">
        <v>#VALUE!</v>
      </c>
      <c r="D42" s="8" t="e">
        <v>#VALUE!</v>
      </c>
      <c r="F42" s="8" t="e">
        <v>#VALUE!</v>
      </c>
      <c r="G42" s="8" t="e">
        <v>#VALUE!</v>
      </c>
      <c r="H42" s="8" t="e">
        <v>#VALUE!</v>
      </c>
      <c r="J42" s="8" t="e">
        <v>#VALUE!</v>
      </c>
      <c r="K42" s="8" t="e">
        <v>#VALUE!</v>
      </c>
      <c r="L42" s="8" t="e">
        <v>#VALUE!</v>
      </c>
    </row>
    <row r="43" spans="2:26" hidden="1" x14ac:dyDescent="0.25">
      <c r="B43" s="8" t="e">
        <v>#VALUE!</v>
      </c>
      <c r="C43" s="8" t="e">
        <v>#VALUE!</v>
      </c>
      <c r="D43" s="8" t="e">
        <v>#VALUE!</v>
      </c>
      <c r="F43" s="8" t="e">
        <v>#VALUE!</v>
      </c>
      <c r="G43" s="8" t="e">
        <v>#VALUE!</v>
      </c>
      <c r="H43" s="8" t="e">
        <v>#VALUE!</v>
      </c>
      <c r="J43" s="8" t="e">
        <v>#VALUE!</v>
      </c>
      <c r="K43" s="8" t="e">
        <v>#VALUE!</v>
      </c>
      <c r="L43" s="8" t="e">
        <v>#VALUE!</v>
      </c>
    </row>
    <row r="44" spans="2:26" hidden="1" x14ac:dyDescent="0.25">
      <c r="B44" s="8" t="e">
        <f>EXP(C39)</f>
        <v>#VALUE!</v>
      </c>
      <c r="C44" s="8" t="e">
        <f>B39</f>
        <v>#VALUE!</v>
      </c>
      <c r="F44" s="8" t="e">
        <f>EXP(G39)</f>
        <v>#VALUE!</v>
      </c>
      <c r="G44" s="8" t="e">
        <f>F39</f>
        <v>#VALUE!</v>
      </c>
      <c r="J44" s="8" t="e">
        <f>EXP(K39)</f>
        <v>#VALUE!</v>
      </c>
      <c r="K44" s="8" t="e">
        <f>J39</f>
        <v>#VALUE!</v>
      </c>
    </row>
    <row r="45" spans="2:26" hidden="1" x14ac:dyDescent="0.25">
      <c r="B45" s="12" t="e">
        <f>"y="&amp;TEXT(EXP(C39),"0.00")&amp;"x^("&amp;TEXT(B39,"0.0000")&amp;")"</f>
        <v>#VALUE!</v>
      </c>
      <c r="F45" s="12" t="e">
        <f>"y="&amp;TEXT(EXP(G39),"0.00")&amp;"x^("&amp;TEXT(F39,"0.0000")&amp;")"</f>
        <v>#VALUE!</v>
      </c>
      <c r="J45" s="12" t="e">
        <f>"y="&amp;TEXT(EXP(K39),"0.00")&amp;"x^("&amp;TEXT(J39,"0.0000")&amp;")"</f>
        <v>#VALUE!</v>
      </c>
      <c r="R45" s="8" t="e">
        <f>IF(AND(B41&gt;F41,B41&gt;J41),B41,IF(F41&gt;J41,F41,IF(J41&gt;F41,J41,"")))</f>
        <v>#VALUE!</v>
      </c>
    </row>
    <row r="46" spans="2:26" hidden="1" x14ac:dyDescent="0.25">
      <c r="N46" s="8" t="e">
        <f>IF($Y$47=1,IF(AND($B$43&gt;$F$43,$B$43&gt;$J$43),B45,IF($F$43&gt;$J$43,F45,IF($J$43&gt;$F$43,J45,""))),IF($Y$47=2,B45,IF($Y$47=3,F45,IF($Y$47=4,J45,""))))</f>
        <v>#VALUE!</v>
      </c>
    </row>
    <row r="47" spans="2:26" hidden="1" x14ac:dyDescent="0.25">
      <c r="B47" s="8" t="s">
        <v>9</v>
      </c>
      <c r="C47" s="8">
        <f>F18</f>
        <v>0</v>
      </c>
      <c r="D47" s="8" t="e">
        <f t="shared" ref="D47:D113" si="3">C47-$C$27</f>
        <v>#DIV/0!</v>
      </c>
      <c r="E47" s="8" t="e">
        <f>IF(D47&gt;0,(D47/$B$44)^(1/$C$44),"")</f>
        <v>#DIV/0!</v>
      </c>
      <c r="F47" s="8" t="e">
        <f>AVERAGE(E47:E49)</f>
        <v>#DIV/0!</v>
      </c>
      <c r="G47" s="8" t="e">
        <f>_xlfn.STDEV.P(E47:E49)</f>
        <v>#DIV/0!</v>
      </c>
      <c r="H47" s="8" t="e">
        <f>IF(AND(F47&lt;$B$31, F47&gt;$B$37),$B$120,$B$121)</f>
        <v>#DIV/0!</v>
      </c>
      <c r="J47" s="8" t="e">
        <f>IF(D47&gt;0,(D47/$F$44)^(1/$G$44),"")</f>
        <v>#DIV/0!</v>
      </c>
      <c r="K47" s="8" t="e">
        <f>AVERAGE(J47:J49)</f>
        <v>#DIV/0!</v>
      </c>
      <c r="L47" s="8" t="e">
        <f>_xlfn.STDEV.P(J47:J49)</f>
        <v>#DIV/0!</v>
      </c>
      <c r="M47" s="8" t="e">
        <f>IF(AND(K47&lt;$B$32, K47&gt;$B$37),$B$120,$B$121)</f>
        <v>#DIV/0!</v>
      </c>
      <c r="O47" s="8" t="e">
        <f>IF(D47&gt;0,(D47/$J$44)^(1/$K$44),"")</f>
        <v>#DIV/0!</v>
      </c>
      <c r="P47" s="8" t="e">
        <f>AVERAGE(O47:O49)</f>
        <v>#DIV/0!</v>
      </c>
      <c r="Q47" s="8" t="e">
        <f>_xlfn.STDEV.P(O47:O49)</f>
        <v>#DIV/0!</v>
      </c>
      <c r="R47" s="8" t="e">
        <f>IF(AND(P47&lt;$B$31,P47&gt;$B$36),$B$120,$B$121)</f>
        <v>#DIV/0!</v>
      </c>
      <c r="T47" s="8" t="e">
        <f>IF($Y$47=1,IF(AND($B$41&gt;$F$41,$B$41&gt;$J$41),F47,IF($F$41&gt;$J$41,K47,IF($J$41&gt;$F$41,P47,""))),IF($Y$47=2,F47,IF($Y$47=3,K47,IF($Y$47=4,P47,""))))</f>
        <v>#DIV/0!</v>
      </c>
      <c r="U47" s="8" t="e">
        <f>IF($Y$47=1,IF(AND($B$41&gt;$F$41,$B$41&gt;$J$41),G47,IF($F$41&gt;$J$41,L47,IF($J$41&gt;$F$41,Q47,""))),IF($Y$47=2,G47,IF($Y$47=3,L47,IF($Y$47=4,Q47,""))))</f>
        <v>#DIV/0!</v>
      </c>
      <c r="V47" s="8" t="e">
        <f>IF($Y$47=1,IF(AND($B$41&gt;$F$41,$B$41&gt;$J$41),H47,IF($F$41&gt;$J$41,M47,IF($J$41&gt;$F$41,R47,""))),IF($Y$47=2,H47,IF($Y$47=3,M47,IF($Y$47=4,R47,""))))</f>
        <v>#DIV/0!</v>
      </c>
      <c r="Y47" s="17">
        <v>4</v>
      </c>
      <c r="Z47" s="12" t="e">
        <f>"Automatic R^2="&amp;IF(AND(B41&gt;F41,B41&gt;J41),TEXT(B41,"0.00000"),IF(F41&gt;J41,TEXT(F41,"0.00000"),IF(J41&gt;F41,TEXT(J41,"0.00000"),"")))</f>
        <v>#VALUE!</v>
      </c>
    </row>
    <row r="48" spans="2:26" hidden="1" x14ac:dyDescent="0.25">
      <c r="B48" s="8" t="s">
        <v>9</v>
      </c>
      <c r="C48" s="8">
        <f>G18</f>
        <v>0</v>
      </c>
      <c r="D48" s="8" t="e">
        <f t="shared" si="3"/>
        <v>#DIV/0!</v>
      </c>
      <c r="E48" s="8" t="e">
        <f t="shared" ref="E48:E111" si="4">IF(D48&gt;0,(D48/$B$44)^(1/$C$44),"")</f>
        <v>#DIV/0!</v>
      </c>
      <c r="J48" s="8" t="e">
        <f t="shared" ref="J48:J111" si="5">IF(D48&gt;0,(D48/$F$44)^(1/$G$44),"")</f>
        <v>#DIV/0!</v>
      </c>
      <c r="O48" s="8" t="e">
        <f t="shared" ref="O48:O111" si="6">IF(D48&gt;0,(D48/$J$44)^(1/$K$44),"")</f>
        <v>#DIV/0!</v>
      </c>
      <c r="Y48" s="8" t="e">
        <f>IF(Y47=2,IF($B$41&gt;0.99,"Standard Curve Linear",IF($B$41&lt;$F$41,"Check Highest Dilution For Outlier",IF($B$41&lt;$J$41,"Check Lowest Dilution For Outlier",IF(AND($F$41&gt;$B$41,$J$41&gt;$B$41),"Check Dilution Series","Standard Curve Not Linear")))),IF(Y47=1,IF(R45&gt;0.99,"Automatic Standard Curve Linear","Automatic Standard Curve Not Linear"),IF(Y47=3,IF(F41&gt;0.99,"Abbreviated Standard Curve Linear","Abbreviated Standard Curve Not Linear"),IF(Y47=4,IF(J41&gt;0.99,"Abbreviated Standard Curve Linear","Abbreviated Standard Curve Not Linear"),""))))</f>
        <v>#VALUE!</v>
      </c>
      <c r="Z48" s="8" t="e">
        <f>"Full Standard Curve R^2="&amp;TEXT(B41,"0.00000")</f>
        <v>#VALUE!</v>
      </c>
    </row>
    <row r="49" spans="2:26" hidden="1" x14ac:dyDescent="0.25">
      <c r="B49" s="8" t="s">
        <v>9</v>
      </c>
      <c r="C49" s="8">
        <f>H18</f>
        <v>0</v>
      </c>
      <c r="D49" s="8" t="e">
        <f t="shared" si="3"/>
        <v>#DIV/0!</v>
      </c>
      <c r="E49" s="8" t="e">
        <f t="shared" si="4"/>
        <v>#DIV/0!</v>
      </c>
      <c r="J49" s="8" t="e">
        <f t="shared" si="5"/>
        <v>#DIV/0!</v>
      </c>
      <c r="O49" s="8" t="e">
        <f t="shared" si="6"/>
        <v>#DIV/0!</v>
      </c>
      <c r="Z49" s="8" t="e">
        <f>"Remove Top Point R^2="&amp;TEXT(F41,"0.00000")</f>
        <v>#VALUE!</v>
      </c>
    </row>
    <row r="50" spans="2:26" hidden="1" x14ac:dyDescent="0.25">
      <c r="B50" s="8" t="s">
        <v>10</v>
      </c>
      <c r="C50" s="8">
        <f>F19</f>
        <v>0</v>
      </c>
      <c r="D50" s="8" t="e">
        <f t="shared" si="3"/>
        <v>#DIV/0!</v>
      </c>
      <c r="E50" s="8" t="e">
        <f t="shared" si="4"/>
        <v>#DIV/0!</v>
      </c>
      <c r="F50" s="8" t="e">
        <f>AVERAGE(E50:E52)</f>
        <v>#DIV/0!</v>
      </c>
      <c r="G50" s="8" t="e">
        <f>_xlfn.STDEV.P(E50:E52)</f>
        <v>#DIV/0!</v>
      </c>
      <c r="H50" s="8" t="e">
        <f>IF(AND(F50&lt;$B$31, F50&gt;$B$37),$B$120,$B$121)</f>
        <v>#DIV/0!</v>
      </c>
      <c r="J50" s="8" t="e">
        <f t="shared" si="5"/>
        <v>#DIV/0!</v>
      </c>
      <c r="K50" s="8" t="e">
        <f>AVERAGE(J50:J52)</f>
        <v>#DIV/0!</v>
      </c>
      <c r="L50" s="8" t="e">
        <f>_xlfn.STDEV.P(J50:J52)</f>
        <v>#DIV/0!</v>
      </c>
      <c r="M50" s="8" t="e">
        <f>IF(AND(K50&lt;$B$32, K50&gt;$B$37),$B$120,$B$121)</f>
        <v>#DIV/0!</v>
      </c>
      <c r="O50" s="8" t="e">
        <f t="shared" si="6"/>
        <v>#DIV/0!</v>
      </c>
      <c r="P50" s="8" t="e">
        <f>AVERAGE(O50:O52)</f>
        <v>#DIV/0!</v>
      </c>
      <c r="Q50" s="8" t="e">
        <f>_xlfn.STDEV.P(O50:O52)</f>
        <v>#DIV/0!</v>
      </c>
      <c r="R50" s="8" t="e">
        <f>IF(AND(P50&lt;$B$31,P50&gt;$B$36),$B$120,$B$121)</f>
        <v>#DIV/0!</v>
      </c>
      <c r="T50" s="8" t="e">
        <f>IF($Y$47=1,IF(AND($B$41&gt;$F$41,$B$41&gt;$J$41),F50,IF($F$41&gt;$J$41,K50,IF($J$41&gt;$F$41,P50,""))),IF($Y$47=2,F50,IF($Y$47=3,K50,IF($Y$47=4,P50,""))))</f>
        <v>#DIV/0!</v>
      </c>
      <c r="U50" s="8" t="e">
        <f>IF($Y$47=1,IF(AND($B$41&gt;$F$41,$B$41&gt;$J$41),G50,IF($F$41&gt;$J$41,L50,IF($J$41&gt;$F$41,Q50,""))),IF($Y$47=2,G50,IF($Y$47=3,L50,IF($Y$47=4,Q50,""))))</f>
        <v>#DIV/0!</v>
      </c>
      <c r="V50" s="8" t="e">
        <f>IF($Y$47=1,IF(AND($B$41&gt;$F$41,$B$41&gt;$J$41),H50,IF($F$41&gt;$J$41,M50,IF($J$41&gt;$F$41,R50,""))),IF($Y$47=2,H50,IF($Y$47=3,M50,IF($Y$47=4,R50,""))))</f>
        <v>#DIV/0!</v>
      </c>
      <c r="Z50" s="8" t="e">
        <f>"Remove Bottom Point R^2="&amp;TEXT(J41,"0.00000")</f>
        <v>#VALUE!</v>
      </c>
    </row>
    <row r="51" spans="2:26" hidden="1" x14ac:dyDescent="0.25">
      <c r="B51" s="8" t="s">
        <v>10</v>
      </c>
      <c r="C51" s="8">
        <f>G19</f>
        <v>0</v>
      </c>
      <c r="D51" s="8" t="e">
        <f t="shared" si="3"/>
        <v>#DIV/0!</v>
      </c>
      <c r="E51" s="8" t="e">
        <f t="shared" si="4"/>
        <v>#DIV/0!</v>
      </c>
      <c r="J51" s="8" t="e">
        <f t="shared" si="5"/>
        <v>#DIV/0!</v>
      </c>
      <c r="O51" s="8" t="e">
        <f t="shared" si="6"/>
        <v>#DIV/0!</v>
      </c>
    </row>
    <row r="52" spans="2:26" hidden="1" x14ac:dyDescent="0.25">
      <c r="B52" s="8" t="s">
        <v>10</v>
      </c>
      <c r="C52" s="8">
        <f>H19</f>
        <v>0</v>
      </c>
      <c r="D52" s="8" t="e">
        <f t="shared" si="3"/>
        <v>#DIV/0!</v>
      </c>
      <c r="E52" s="8" t="e">
        <f t="shared" si="4"/>
        <v>#DIV/0!</v>
      </c>
      <c r="J52" s="8" t="e">
        <f t="shared" si="5"/>
        <v>#DIV/0!</v>
      </c>
      <c r="O52" s="8" t="e">
        <f t="shared" si="6"/>
        <v>#DIV/0!</v>
      </c>
    </row>
    <row r="53" spans="2:26" hidden="1" x14ac:dyDescent="0.25">
      <c r="B53" s="8" t="s">
        <v>11</v>
      </c>
      <c r="C53" s="8">
        <f>F20</f>
        <v>0</v>
      </c>
      <c r="D53" s="8" t="e">
        <f t="shared" si="3"/>
        <v>#DIV/0!</v>
      </c>
      <c r="E53" s="8" t="e">
        <f t="shared" si="4"/>
        <v>#DIV/0!</v>
      </c>
      <c r="F53" s="8" t="e">
        <f>AVERAGE(E53:E55)</f>
        <v>#DIV/0!</v>
      </c>
      <c r="G53" s="8" t="e">
        <f>_xlfn.STDEV.P(E53:E55)</f>
        <v>#DIV/0!</v>
      </c>
      <c r="H53" s="8" t="e">
        <f>IF(AND(F53&lt;$B$31, F53&gt;$B$37),$B$120,$B$121)</f>
        <v>#DIV/0!</v>
      </c>
      <c r="J53" s="8" t="e">
        <f t="shared" si="5"/>
        <v>#DIV/0!</v>
      </c>
      <c r="K53" s="8" t="e">
        <f>AVERAGE(J53:J55)</f>
        <v>#DIV/0!</v>
      </c>
      <c r="L53" s="8" t="e">
        <f>_xlfn.STDEV.P(J53:J55)</f>
        <v>#DIV/0!</v>
      </c>
      <c r="M53" s="8" t="e">
        <f>IF(AND(K53&lt;$B$32, K53&gt;$B$37),$B$120,$B$121)</f>
        <v>#DIV/0!</v>
      </c>
      <c r="O53" s="8" t="e">
        <f t="shared" si="6"/>
        <v>#DIV/0!</v>
      </c>
      <c r="P53" s="8" t="e">
        <f>AVERAGE(O53:O55)</f>
        <v>#DIV/0!</v>
      </c>
      <c r="Q53" s="8" t="e">
        <f>_xlfn.STDEV.P(O53:O55)</f>
        <v>#DIV/0!</v>
      </c>
      <c r="R53" s="8" t="e">
        <f>IF(AND(P53&lt;$B$31,P53&gt;$B$36),$B$120,$B$121)</f>
        <v>#DIV/0!</v>
      </c>
      <c r="T53" s="8" t="e">
        <f>IF($Y$47=1,IF(AND($B$41&gt;$F$41,$B$41&gt;$J$41),F53,IF($F$41&gt;$J$41,K53,IF($J$41&gt;$F$41,P53,""))),IF($Y$47=2,F53,IF($Y$47=3,K53,IF($Y$47=4,P53,""))))</f>
        <v>#DIV/0!</v>
      </c>
      <c r="U53" s="8" t="e">
        <f>IF($Y$47=1,IF(AND($B$41&gt;$F$41,$B$41&gt;$J$41),G53,IF($F$41&gt;$J$41,L53,IF($J$41&gt;$F$41,Q53,""))),IF($Y$47=2,G53,IF($Y$47=3,L53,IF($Y$47=4,Q53,""))))</f>
        <v>#DIV/0!</v>
      </c>
      <c r="V53" s="8" t="e">
        <f>IF($Y$47=1,IF(AND($B$41&gt;$F$41,$B$41&gt;$J$41),H53,IF($F$41&gt;$J$41,M53,IF($J$41&gt;$F$41,R53,""))),IF($Y$47=2,H53,IF($Y$47=3,M53,IF($Y$47=4,R53,""))))</f>
        <v>#DIV/0!</v>
      </c>
    </row>
    <row r="54" spans="2:26" hidden="1" x14ac:dyDescent="0.25">
      <c r="B54" s="8" t="s">
        <v>11</v>
      </c>
      <c r="C54" s="8">
        <f>G20</f>
        <v>0</v>
      </c>
      <c r="D54" s="8" t="e">
        <f t="shared" si="3"/>
        <v>#DIV/0!</v>
      </c>
      <c r="E54" s="8" t="e">
        <f t="shared" si="4"/>
        <v>#DIV/0!</v>
      </c>
      <c r="J54" s="8" t="e">
        <f t="shared" si="5"/>
        <v>#DIV/0!</v>
      </c>
      <c r="O54" s="8" t="e">
        <f t="shared" si="6"/>
        <v>#DIV/0!</v>
      </c>
    </row>
    <row r="55" spans="2:26" hidden="1" x14ac:dyDescent="0.25">
      <c r="B55" s="8" t="s">
        <v>11</v>
      </c>
      <c r="C55" s="8">
        <f>H20</f>
        <v>0</v>
      </c>
      <c r="D55" s="8" t="e">
        <f t="shared" si="3"/>
        <v>#DIV/0!</v>
      </c>
      <c r="E55" s="8" t="e">
        <f t="shared" si="4"/>
        <v>#DIV/0!</v>
      </c>
      <c r="J55" s="8" t="e">
        <f t="shared" si="5"/>
        <v>#DIV/0!</v>
      </c>
      <c r="O55" s="8" t="e">
        <f t="shared" si="6"/>
        <v>#DIV/0!</v>
      </c>
    </row>
    <row r="56" spans="2:26" hidden="1" x14ac:dyDescent="0.25">
      <c r="B56" s="8" t="s">
        <v>12</v>
      </c>
      <c r="C56" s="8">
        <f>F21</f>
        <v>0</v>
      </c>
      <c r="D56" s="8" t="e">
        <f t="shared" si="3"/>
        <v>#DIV/0!</v>
      </c>
      <c r="E56" s="8" t="e">
        <f t="shared" si="4"/>
        <v>#DIV/0!</v>
      </c>
      <c r="F56" s="8" t="e">
        <f>AVERAGE(E56:E58)</f>
        <v>#DIV/0!</v>
      </c>
      <c r="G56" s="8" t="e">
        <f>_xlfn.STDEV.P(E56:E58)</f>
        <v>#DIV/0!</v>
      </c>
      <c r="H56" s="8" t="e">
        <f>IF(AND(F56&lt;$B$31, F56&gt;$B$37),$B$120,$B$121)</f>
        <v>#DIV/0!</v>
      </c>
      <c r="J56" s="8" t="e">
        <f t="shared" si="5"/>
        <v>#DIV/0!</v>
      </c>
      <c r="K56" s="8" t="e">
        <f>AVERAGE(J56:J58)</f>
        <v>#DIV/0!</v>
      </c>
      <c r="L56" s="8" t="e">
        <f>_xlfn.STDEV.P(J56:J58)</f>
        <v>#DIV/0!</v>
      </c>
      <c r="M56" s="8" t="e">
        <f>IF(AND(K56&lt;$B$32, K56&gt;$B$37),$B$120,$B$121)</f>
        <v>#DIV/0!</v>
      </c>
      <c r="O56" s="8" t="e">
        <f t="shared" si="6"/>
        <v>#DIV/0!</v>
      </c>
      <c r="P56" s="8" t="e">
        <f>AVERAGE(O56:O58)</f>
        <v>#DIV/0!</v>
      </c>
      <c r="Q56" s="8" t="e">
        <f>_xlfn.STDEV.P(O56:O58)</f>
        <v>#DIV/0!</v>
      </c>
      <c r="R56" s="8" t="e">
        <f>IF(AND(P56&lt;$B$31,P56&gt;$B$36),$B$120,$B$121)</f>
        <v>#DIV/0!</v>
      </c>
      <c r="T56" s="8" t="e">
        <f>IF($Y$47=1,IF(AND($B$41&gt;$F$41,$B$41&gt;$J$41),F56,IF($F$41&gt;$J$41,K56,IF($J$41&gt;$F$41,P56,""))),IF($Y$47=2,F56,IF($Y$47=3,K56,IF($Y$47=4,P56,""))))</f>
        <v>#DIV/0!</v>
      </c>
      <c r="U56" s="8" t="e">
        <f>IF($Y$47=1,IF(AND($B$41&gt;$F$41,$B$41&gt;$J$41),G56,IF($F$41&gt;$J$41,L56,IF($J$41&gt;$F$41,Q56,""))),IF($Y$47=2,G56,IF($Y$47=3,L56,IF($Y$47=4,Q56,""))))</f>
        <v>#DIV/0!</v>
      </c>
      <c r="V56" s="8" t="e">
        <f>IF($Y$47=1,IF(AND($B$41&gt;$F$41,$B$41&gt;$J$41),H56,IF($F$41&gt;$J$41,M56,IF($J$41&gt;$F$41,R56,""))),IF($Y$47=2,H56,IF($Y$47=3,M56,IF($Y$47=4,R56,""))))</f>
        <v>#DIV/0!</v>
      </c>
    </row>
    <row r="57" spans="2:26" hidden="1" x14ac:dyDescent="0.25">
      <c r="B57" s="8" t="s">
        <v>12</v>
      </c>
      <c r="C57" s="8">
        <f>G21</f>
        <v>0</v>
      </c>
      <c r="D57" s="8" t="e">
        <f t="shared" si="3"/>
        <v>#DIV/0!</v>
      </c>
      <c r="E57" s="8" t="e">
        <f t="shared" si="4"/>
        <v>#DIV/0!</v>
      </c>
      <c r="J57" s="8" t="e">
        <f t="shared" si="5"/>
        <v>#DIV/0!</v>
      </c>
      <c r="O57" s="8" t="e">
        <f t="shared" si="6"/>
        <v>#DIV/0!</v>
      </c>
    </row>
    <row r="58" spans="2:26" hidden="1" x14ac:dyDescent="0.25">
      <c r="B58" s="8" t="s">
        <v>12</v>
      </c>
      <c r="C58" s="8">
        <f>H21</f>
        <v>0</v>
      </c>
      <c r="D58" s="8" t="e">
        <f t="shared" si="3"/>
        <v>#DIV/0!</v>
      </c>
      <c r="E58" s="8" t="e">
        <f t="shared" si="4"/>
        <v>#DIV/0!</v>
      </c>
      <c r="J58" s="8" t="e">
        <f t="shared" si="5"/>
        <v>#DIV/0!</v>
      </c>
      <c r="O58" s="8" t="e">
        <f t="shared" si="6"/>
        <v>#DIV/0!</v>
      </c>
    </row>
    <row r="59" spans="2:26" hidden="1" x14ac:dyDescent="0.25">
      <c r="B59" s="8" t="s">
        <v>13</v>
      </c>
      <c r="C59" s="8">
        <f>F22</f>
        <v>0</v>
      </c>
      <c r="D59" s="8" t="e">
        <f t="shared" si="3"/>
        <v>#DIV/0!</v>
      </c>
      <c r="E59" s="8" t="e">
        <f t="shared" si="4"/>
        <v>#DIV/0!</v>
      </c>
      <c r="F59" s="8" t="e">
        <f>AVERAGE(E59:E61)</f>
        <v>#DIV/0!</v>
      </c>
      <c r="G59" s="8" t="e">
        <f>_xlfn.STDEV.P(E59:E61)</f>
        <v>#DIV/0!</v>
      </c>
      <c r="H59" s="8" t="e">
        <f>IF(AND(F59&lt;$B$31, F59&gt;$B$37),$B$120,$B$121)</f>
        <v>#DIV/0!</v>
      </c>
      <c r="J59" s="8" t="e">
        <f t="shared" si="5"/>
        <v>#DIV/0!</v>
      </c>
      <c r="K59" s="8" t="e">
        <f>AVERAGE(J59:J61)</f>
        <v>#DIV/0!</v>
      </c>
      <c r="L59" s="8" t="e">
        <f>_xlfn.STDEV.P(J59:J61)</f>
        <v>#DIV/0!</v>
      </c>
      <c r="M59" s="8" t="e">
        <f>IF(AND(K59&lt;$B$32, K59&gt;$B$37),$B$120,$B$121)</f>
        <v>#DIV/0!</v>
      </c>
      <c r="O59" s="8" t="e">
        <f t="shared" si="6"/>
        <v>#DIV/0!</v>
      </c>
      <c r="P59" s="8" t="e">
        <f>AVERAGE(O59:O61)</f>
        <v>#DIV/0!</v>
      </c>
      <c r="Q59" s="8" t="e">
        <f>_xlfn.STDEV.P(O59:O61)</f>
        <v>#DIV/0!</v>
      </c>
      <c r="R59" s="8" t="e">
        <f>IF(AND(P59&lt;$B$31,P59&gt;$B$36),$B$120,$B$121)</f>
        <v>#DIV/0!</v>
      </c>
      <c r="T59" s="8" t="e">
        <f>IF($Y$47=1,IF(AND($B$41&gt;$F$41,$B$41&gt;$J$41),F59,IF($F$41&gt;$J$41,K59,IF($J$41&gt;$F$41,P59,""))),IF($Y$47=2,F59,IF($Y$47=3,K59,IF($Y$47=4,P59,""))))</f>
        <v>#DIV/0!</v>
      </c>
      <c r="U59" s="8" t="e">
        <f>IF($Y$47=1,IF(AND($B$41&gt;$F$41,$B$41&gt;$J$41),G59,IF($F$41&gt;$J$41,L59,IF($J$41&gt;$F$41,Q59,""))),IF($Y$47=2,G59,IF($Y$47=3,L59,IF($Y$47=4,Q59,""))))</f>
        <v>#DIV/0!</v>
      </c>
      <c r="V59" s="8" t="e">
        <f>IF($Y$47=1,IF(AND($B$41&gt;$F$41,$B$41&gt;$J$41),H59,IF($F$41&gt;$J$41,M59,IF($J$41&gt;$F$41,R59,""))),IF($Y$47=2,H59,IF($Y$47=3,M59,IF($Y$47=4,R59,""))))</f>
        <v>#DIV/0!</v>
      </c>
    </row>
    <row r="60" spans="2:26" hidden="1" x14ac:dyDescent="0.25">
      <c r="B60" s="8" t="s">
        <v>13</v>
      </c>
      <c r="C60" s="8">
        <f>G22</f>
        <v>0</v>
      </c>
      <c r="D60" s="8" t="e">
        <f t="shared" si="3"/>
        <v>#DIV/0!</v>
      </c>
      <c r="E60" s="8" t="e">
        <f t="shared" si="4"/>
        <v>#DIV/0!</v>
      </c>
      <c r="J60" s="8" t="e">
        <f t="shared" si="5"/>
        <v>#DIV/0!</v>
      </c>
      <c r="O60" s="8" t="e">
        <f t="shared" si="6"/>
        <v>#DIV/0!</v>
      </c>
    </row>
    <row r="61" spans="2:26" hidden="1" x14ac:dyDescent="0.25">
      <c r="B61" s="8" t="s">
        <v>13</v>
      </c>
      <c r="C61" s="8">
        <f>H22</f>
        <v>0</v>
      </c>
      <c r="D61" s="8" t="e">
        <f t="shared" si="3"/>
        <v>#DIV/0!</v>
      </c>
      <c r="E61" s="8" t="e">
        <f t="shared" si="4"/>
        <v>#DIV/0!</v>
      </c>
      <c r="J61" s="8" t="e">
        <f t="shared" si="5"/>
        <v>#DIV/0!</v>
      </c>
      <c r="O61" s="8" t="e">
        <f t="shared" si="6"/>
        <v>#DIV/0!</v>
      </c>
    </row>
    <row r="62" spans="2:26" hidden="1" x14ac:dyDescent="0.25">
      <c r="B62" s="8" t="s">
        <v>14</v>
      </c>
      <c r="C62" s="8">
        <f>F23</f>
        <v>0</v>
      </c>
      <c r="D62" s="8" t="e">
        <f t="shared" si="3"/>
        <v>#DIV/0!</v>
      </c>
      <c r="E62" s="8" t="e">
        <f t="shared" si="4"/>
        <v>#DIV/0!</v>
      </c>
      <c r="F62" s="8" t="e">
        <f>AVERAGE(E62:E64)</f>
        <v>#DIV/0!</v>
      </c>
      <c r="G62" s="8" t="e">
        <f>_xlfn.STDEV.P(E62:E64)</f>
        <v>#DIV/0!</v>
      </c>
      <c r="H62" s="8" t="e">
        <f>IF(AND(F62&lt;$B$31, F62&gt;$B$37),$B$120,$B$121)</f>
        <v>#DIV/0!</v>
      </c>
      <c r="J62" s="8" t="e">
        <f t="shared" si="5"/>
        <v>#DIV/0!</v>
      </c>
      <c r="K62" s="8" t="e">
        <f>AVERAGE(J62:J64)</f>
        <v>#DIV/0!</v>
      </c>
      <c r="L62" s="8" t="e">
        <f>_xlfn.STDEV.P(J62:J64)</f>
        <v>#DIV/0!</v>
      </c>
      <c r="M62" s="8" t="e">
        <f>IF(AND(K62&lt;$B$32, K62&gt;$B$37),$B$120,$B$121)</f>
        <v>#DIV/0!</v>
      </c>
      <c r="O62" s="8" t="e">
        <f t="shared" si="6"/>
        <v>#DIV/0!</v>
      </c>
      <c r="P62" s="8" t="e">
        <f>AVERAGE(O62:O64)</f>
        <v>#DIV/0!</v>
      </c>
      <c r="Q62" s="8" t="e">
        <f>_xlfn.STDEV.P(O62:O64)</f>
        <v>#DIV/0!</v>
      </c>
      <c r="R62" s="8" t="e">
        <f>IF(AND(P62&lt;$B$31,P62&gt;$B$36),$B$120,$B$121)</f>
        <v>#DIV/0!</v>
      </c>
      <c r="T62" s="8" t="e">
        <f>IF($Y$47=1,IF(AND($B$41&gt;$F$41,$B$41&gt;$J$41),F62,IF($F$41&gt;$J$41,K62,IF($J$41&gt;$F$41,P62,""))),IF($Y$47=2,F62,IF($Y$47=3,K62,IF($Y$47=4,P62,""))))</f>
        <v>#DIV/0!</v>
      </c>
      <c r="U62" s="8" t="e">
        <f>IF($Y$47=1,IF(AND($B$41&gt;$F$41,$B$41&gt;$J$41),G62,IF($F$41&gt;$J$41,L62,IF($J$41&gt;$F$41,Q62,""))),IF($Y$47=2,G62,IF($Y$47=3,L62,IF($Y$47=4,Q62,""))))</f>
        <v>#DIV/0!</v>
      </c>
      <c r="V62" s="8" t="e">
        <f>IF($Y$47=1,IF(AND($B$41&gt;$F$41,$B$41&gt;$J$41),H62,IF($F$41&gt;$J$41,M62,IF($J$41&gt;$F$41,R62,""))),IF($Y$47=2,H62,IF($Y$47=3,M62,IF($Y$47=4,R62,""))))</f>
        <v>#DIV/0!</v>
      </c>
    </row>
    <row r="63" spans="2:26" hidden="1" x14ac:dyDescent="0.25">
      <c r="B63" s="8" t="s">
        <v>14</v>
      </c>
      <c r="C63" s="8">
        <f>G23</f>
        <v>0</v>
      </c>
      <c r="D63" s="8" t="e">
        <f t="shared" si="3"/>
        <v>#DIV/0!</v>
      </c>
      <c r="E63" s="8" t="e">
        <f t="shared" si="4"/>
        <v>#DIV/0!</v>
      </c>
      <c r="J63" s="8" t="e">
        <f t="shared" si="5"/>
        <v>#DIV/0!</v>
      </c>
      <c r="O63" s="8" t="e">
        <f t="shared" si="6"/>
        <v>#DIV/0!</v>
      </c>
    </row>
    <row r="64" spans="2:26" hidden="1" x14ac:dyDescent="0.25">
      <c r="B64" s="8" t="s">
        <v>14</v>
      </c>
      <c r="C64" s="8">
        <f>H23</f>
        <v>0</v>
      </c>
      <c r="D64" s="8" t="e">
        <f t="shared" si="3"/>
        <v>#DIV/0!</v>
      </c>
      <c r="E64" s="8" t="e">
        <f t="shared" si="4"/>
        <v>#DIV/0!</v>
      </c>
      <c r="J64" s="8" t="e">
        <f t="shared" si="5"/>
        <v>#DIV/0!</v>
      </c>
      <c r="O64" s="8" t="e">
        <f t="shared" si="6"/>
        <v>#DIV/0!</v>
      </c>
    </row>
    <row r="65" spans="2:22" hidden="1" x14ac:dyDescent="0.25">
      <c r="B65" s="8" t="s">
        <v>15</v>
      </c>
      <c r="C65" s="8">
        <f>F24</f>
        <v>0</v>
      </c>
      <c r="D65" s="8" t="e">
        <f t="shared" si="3"/>
        <v>#DIV/0!</v>
      </c>
      <c r="E65" s="8" t="e">
        <f t="shared" si="4"/>
        <v>#DIV/0!</v>
      </c>
      <c r="F65" s="8" t="e">
        <f>AVERAGE(E65:E67)</f>
        <v>#DIV/0!</v>
      </c>
      <c r="G65" s="8" t="e">
        <f>_xlfn.STDEV.P(E65:E67)</f>
        <v>#DIV/0!</v>
      </c>
      <c r="H65" s="8" t="e">
        <f>IF(AND(F65&lt;$B$31, F65&gt;$B$37),$B$120,$B$121)</f>
        <v>#DIV/0!</v>
      </c>
      <c r="J65" s="8" t="e">
        <f t="shared" si="5"/>
        <v>#DIV/0!</v>
      </c>
      <c r="K65" s="8" t="e">
        <f>AVERAGE(J65:J67)</f>
        <v>#DIV/0!</v>
      </c>
      <c r="L65" s="8" t="e">
        <f>_xlfn.STDEV.P(J65:J67)</f>
        <v>#DIV/0!</v>
      </c>
      <c r="M65" s="8" t="e">
        <f>IF(AND(K65&lt;$B$32, K65&gt;$B$37),$B$120,$B$121)</f>
        <v>#DIV/0!</v>
      </c>
      <c r="O65" s="8" t="e">
        <f t="shared" si="6"/>
        <v>#DIV/0!</v>
      </c>
      <c r="P65" s="8" t="e">
        <f>AVERAGE(O65:O67)</f>
        <v>#DIV/0!</v>
      </c>
      <c r="Q65" s="8" t="e">
        <f>_xlfn.STDEV.P(O65:O67)</f>
        <v>#DIV/0!</v>
      </c>
      <c r="R65" s="8" t="e">
        <f>IF(AND(P65&lt;$B$31,P65&gt;$B$36),$B$120,$B$121)</f>
        <v>#DIV/0!</v>
      </c>
      <c r="T65" s="8" t="e">
        <f>IF($Y$47=1,IF(AND($B$41&gt;$F$41,$B$41&gt;$J$41),F65,IF($F$41&gt;$J$41,K65,IF($J$41&gt;$F$41,P65,""))),IF($Y$47=2,F65,IF($Y$47=3,K65,IF($Y$47=4,P65,""))))</f>
        <v>#DIV/0!</v>
      </c>
      <c r="U65" s="8" t="e">
        <f>IF($Y$47=1,IF(AND($B$41&gt;$F$41,$B$41&gt;$J$41),G65,IF($F$41&gt;$J$41,L65,IF($J$41&gt;$F$41,Q65,""))),IF($Y$47=2,G65,IF($Y$47=3,L65,IF($Y$47=4,Q65,""))))</f>
        <v>#DIV/0!</v>
      </c>
      <c r="V65" s="8" t="e">
        <f>IF($Y$47=1,IF(AND($B$41&gt;$F$41,$B$41&gt;$J$41),H65,IF($F$41&gt;$J$41,M65,IF($J$41&gt;$F$41,R65,""))),IF($Y$47=2,H65,IF($Y$47=3,M65,IF($Y$47=4,R65,""))))</f>
        <v>#DIV/0!</v>
      </c>
    </row>
    <row r="66" spans="2:22" hidden="1" x14ac:dyDescent="0.25">
      <c r="B66" s="8" t="s">
        <v>15</v>
      </c>
      <c r="C66" s="8">
        <f>G24</f>
        <v>0</v>
      </c>
      <c r="D66" s="8" t="e">
        <f t="shared" si="3"/>
        <v>#DIV/0!</v>
      </c>
      <c r="E66" s="8" t="e">
        <f t="shared" si="4"/>
        <v>#DIV/0!</v>
      </c>
      <c r="J66" s="8" t="e">
        <f t="shared" si="5"/>
        <v>#DIV/0!</v>
      </c>
      <c r="O66" s="8" t="e">
        <f t="shared" si="6"/>
        <v>#DIV/0!</v>
      </c>
    </row>
    <row r="67" spans="2:22" hidden="1" x14ac:dyDescent="0.25">
      <c r="B67" s="8" t="s">
        <v>15</v>
      </c>
      <c r="C67" s="8">
        <f>H24</f>
        <v>0</v>
      </c>
      <c r="D67" s="8" t="e">
        <f t="shared" si="3"/>
        <v>#DIV/0!</v>
      </c>
      <c r="E67" s="8" t="e">
        <f t="shared" si="4"/>
        <v>#DIV/0!</v>
      </c>
      <c r="J67" s="8" t="e">
        <f t="shared" si="5"/>
        <v>#DIV/0!</v>
      </c>
      <c r="O67" s="8" t="e">
        <f t="shared" si="6"/>
        <v>#DIV/0!</v>
      </c>
    </row>
    <row r="68" spans="2:22" ht="15" hidden="1" customHeight="1" x14ac:dyDescent="0.25">
      <c r="B68" s="8" t="s">
        <v>16</v>
      </c>
      <c r="C68" s="8">
        <f>F25</f>
        <v>0</v>
      </c>
      <c r="D68" s="8" t="e">
        <f t="shared" si="3"/>
        <v>#DIV/0!</v>
      </c>
      <c r="E68" s="8" t="e">
        <f t="shared" si="4"/>
        <v>#DIV/0!</v>
      </c>
      <c r="F68" s="8" t="e">
        <f>AVERAGE(E68:E70)</f>
        <v>#DIV/0!</v>
      </c>
      <c r="G68" s="8" t="e">
        <f>_xlfn.STDEV.P(E68:E70)</f>
        <v>#DIV/0!</v>
      </c>
      <c r="H68" s="8" t="e">
        <f>IF(AND(F68&lt;$B$31, F68&gt;$B$37),$B$120,$B$121)</f>
        <v>#DIV/0!</v>
      </c>
      <c r="J68" s="8" t="e">
        <f t="shared" si="5"/>
        <v>#DIV/0!</v>
      </c>
      <c r="K68" s="8" t="e">
        <f>AVERAGE(J68:J70)</f>
        <v>#DIV/0!</v>
      </c>
      <c r="L68" s="8" t="e">
        <f>_xlfn.STDEV.P(J68:J70)</f>
        <v>#DIV/0!</v>
      </c>
      <c r="M68" s="8" t="e">
        <f>IF(AND(K68&lt;$B$32, K68&gt;$B$37),$B$120,$B$121)</f>
        <v>#DIV/0!</v>
      </c>
      <c r="O68" s="8" t="e">
        <f t="shared" si="6"/>
        <v>#DIV/0!</v>
      </c>
      <c r="P68" s="8" t="e">
        <f>AVERAGE(O68:O70)</f>
        <v>#DIV/0!</v>
      </c>
      <c r="Q68" s="8" t="e">
        <f>_xlfn.STDEV.P(O68:O70)</f>
        <v>#DIV/0!</v>
      </c>
      <c r="R68" s="8" t="e">
        <f>IF(AND(P68&lt;$B$31,P68&gt;$B$36),$B$120,$B$121)</f>
        <v>#DIV/0!</v>
      </c>
      <c r="T68" s="8" t="e">
        <f>IF($Y$47=1,IF(AND($B$41&gt;$F$41,$B$41&gt;$J$41),F68,IF($F$41&gt;$J$41,K68,IF($J$41&gt;$F$41,P68,""))),IF($Y$47=2,F68,IF($Y$47=3,K68,IF($Y$47=4,P68,""))))</f>
        <v>#DIV/0!</v>
      </c>
      <c r="U68" s="8" t="e">
        <f>IF($Y$47=1,IF(AND($B$41&gt;$F$41,$B$41&gt;$J$41),G68,IF($F$41&gt;$J$41,L68,IF($J$41&gt;$F$41,Q68,""))),IF($Y$47=2,G68,IF($Y$47=3,L68,IF($Y$47=4,Q68,""))))</f>
        <v>#DIV/0!</v>
      </c>
      <c r="V68" s="8" t="e">
        <f>IF($Y$47=1,IF(AND($B$41&gt;$F$41,$B$41&gt;$J$41),H68,IF($F$41&gt;$J$41,M68,IF($J$41&gt;$F$41,R68,""))),IF($Y$47=2,H68,IF($Y$47=3,M68,IF($Y$47=4,R68,""))))</f>
        <v>#DIV/0!</v>
      </c>
    </row>
    <row r="69" spans="2:22" ht="15" hidden="1" customHeight="1" x14ac:dyDescent="0.25">
      <c r="B69" s="8" t="s">
        <v>16</v>
      </c>
      <c r="C69" s="8">
        <f>G25</f>
        <v>0</v>
      </c>
      <c r="D69" s="8" t="e">
        <f t="shared" si="3"/>
        <v>#DIV/0!</v>
      </c>
      <c r="E69" s="8" t="e">
        <f t="shared" si="4"/>
        <v>#DIV/0!</v>
      </c>
      <c r="J69" s="8" t="e">
        <f t="shared" si="5"/>
        <v>#DIV/0!</v>
      </c>
      <c r="O69" s="8" t="e">
        <f t="shared" si="6"/>
        <v>#DIV/0!</v>
      </c>
    </row>
    <row r="70" spans="2:22" hidden="1" x14ac:dyDescent="0.25">
      <c r="B70" s="8" t="s">
        <v>16</v>
      </c>
      <c r="C70" s="8">
        <f>H25</f>
        <v>0</v>
      </c>
      <c r="D70" s="8" t="e">
        <f t="shared" si="3"/>
        <v>#DIV/0!</v>
      </c>
      <c r="E70" s="8" t="e">
        <f t="shared" si="4"/>
        <v>#DIV/0!</v>
      </c>
      <c r="J70" s="8" t="e">
        <f t="shared" si="5"/>
        <v>#DIV/0!</v>
      </c>
      <c r="O70" s="8" t="e">
        <f t="shared" si="6"/>
        <v>#DIV/0!</v>
      </c>
    </row>
    <row r="71" spans="2:22" hidden="1" x14ac:dyDescent="0.25">
      <c r="B71" s="8" t="s">
        <v>17</v>
      </c>
      <c r="C71" s="8">
        <f>I18</f>
        <v>0</v>
      </c>
      <c r="D71" s="8" t="e">
        <f t="shared" si="3"/>
        <v>#DIV/0!</v>
      </c>
      <c r="E71" s="8" t="e">
        <f t="shared" si="4"/>
        <v>#DIV/0!</v>
      </c>
      <c r="F71" s="8" t="e">
        <f>AVERAGE(E71:E73)</f>
        <v>#DIV/0!</v>
      </c>
      <c r="G71" s="8" t="e">
        <f>_xlfn.STDEV.P(E71:E73)</f>
        <v>#DIV/0!</v>
      </c>
      <c r="H71" s="8" t="e">
        <f>IF(AND(F71&lt;$B$31, F71&gt;$B$37),$B$120,$B$121)</f>
        <v>#DIV/0!</v>
      </c>
      <c r="J71" s="8" t="e">
        <f t="shared" si="5"/>
        <v>#DIV/0!</v>
      </c>
      <c r="K71" s="8" t="e">
        <f>AVERAGE(J71:J73)</f>
        <v>#DIV/0!</v>
      </c>
      <c r="L71" s="8" t="e">
        <f>_xlfn.STDEV.P(J71:J73)</f>
        <v>#DIV/0!</v>
      </c>
      <c r="M71" s="8" t="e">
        <f>IF(AND(K71&lt;$B$32, K71&gt;$B$37),$B$120,$B$121)</f>
        <v>#DIV/0!</v>
      </c>
      <c r="O71" s="8" t="e">
        <f t="shared" si="6"/>
        <v>#DIV/0!</v>
      </c>
      <c r="P71" s="8" t="e">
        <f>AVERAGE(O71:O73)</f>
        <v>#DIV/0!</v>
      </c>
      <c r="Q71" s="8" t="e">
        <f>_xlfn.STDEV.P(O71:O73)</f>
        <v>#DIV/0!</v>
      </c>
      <c r="R71" s="8" t="e">
        <f>IF(AND(P71&lt;$B$31,P71&gt;$B$36),$B$120,$B$121)</f>
        <v>#DIV/0!</v>
      </c>
      <c r="T71" s="8" t="e">
        <f>IF($Y$47=1,IF(AND($B$41&gt;$F$41,$B$41&gt;$J$41),F71,IF($F$41&gt;$J$41,K71,IF($J$41&gt;$F$41,P71,""))),IF($Y$47=2,F71,IF($Y$47=3,K71,IF($Y$47=4,P71,""))))</f>
        <v>#DIV/0!</v>
      </c>
      <c r="U71" s="8" t="e">
        <f>IF($Y$47=1,IF(AND($B$41&gt;$F$41,$B$41&gt;$J$41),G71,IF($F$41&gt;$J$41,L71,IF($J$41&gt;$F$41,Q71,""))),IF($Y$47=2,G71,IF($Y$47=3,L71,IF($Y$47=4,Q71,""))))</f>
        <v>#DIV/0!</v>
      </c>
      <c r="V71" s="8" t="e">
        <f>IF($Y$47=1,IF(AND($B$41&gt;$F$41,$B$41&gt;$J$41),H71,IF($F$41&gt;$J$41,M71,IF($J$41&gt;$F$41,R71,""))),IF($Y$47=2,H71,IF($Y$47=3,M71,IF($Y$47=4,R71,""))))</f>
        <v>#DIV/0!</v>
      </c>
    </row>
    <row r="72" spans="2:22" hidden="1" x14ac:dyDescent="0.25">
      <c r="B72" s="8" t="s">
        <v>17</v>
      </c>
      <c r="C72" s="8">
        <f>J18</f>
        <v>0</v>
      </c>
      <c r="D72" s="8" t="e">
        <f t="shared" si="3"/>
        <v>#DIV/0!</v>
      </c>
      <c r="E72" s="8" t="e">
        <f t="shared" si="4"/>
        <v>#DIV/0!</v>
      </c>
      <c r="J72" s="8" t="e">
        <f t="shared" si="5"/>
        <v>#DIV/0!</v>
      </c>
      <c r="O72" s="8" t="e">
        <f t="shared" si="6"/>
        <v>#DIV/0!</v>
      </c>
    </row>
    <row r="73" spans="2:22" hidden="1" x14ac:dyDescent="0.25">
      <c r="B73" s="8" t="s">
        <v>17</v>
      </c>
      <c r="C73" s="8">
        <f>K18</f>
        <v>0</v>
      </c>
      <c r="D73" s="8" t="e">
        <f t="shared" si="3"/>
        <v>#DIV/0!</v>
      </c>
      <c r="E73" s="8" t="e">
        <f t="shared" si="4"/>
        <v>#DIV/0!</v>
      </c>
      <c r="J73" s="8" t="e">
        <f t="shared" si="5"/>
        <v>#DIV/0!</v>
      </c>
      <c r="O73" s="8" t="e">
        <f t="shared" si="6"/>
        <v>#DIV/0!</v>
      </c>
    </row>
    <row r="74" spans="2:22" hidden="1" x14ac:dyDescent="0.25">
      <c r="B74" s="8" t="s">
        <v>18</v>
      </c>
      <c r="C74" s="8">
        <f>I19</f>
        <v>0</v>
      </c>
      <c r="D74" s="8" t="e">
        <f t="shared" si="3"/>
        <v>#DIV/0!</v>
      </c>
      <c r="E74" s="8" t="e">
        <f t="shared" si="4"/>
        <v>#DIV/0!</v>
      </c>
      <c r="F74" s="8" t="e">
        <f>AVERAGE(E74:E76)</f>
        <v>#DIV/0!</v>
      </c>
      <c r="G74" s="8" t="e">
        <f>_xlfn.STDEV.P(E74:E76)</f>
        <v>#DIV/0!</v>
      </c>
      <c r="H74" s="8" t="e">
        <f>IF(AND(F74&lt;$B$31, F74&gt;$B$37),$B$120,$B$121)</f>
        <v>#DIV/0!</v>
      </c>
      <c r="J74" s="8" t="e">
        <f t="shared" si="5"/>
        <v>#DIV/0!</v>
      </c>
      <c r="K74" s="8" t="e">
        <f>AVERAGE(J74:J76)</f>
        <v>#DIV/0!</v>
      </c>
      <c r="L74" s="8" t="e">
        <f>_xlfn.STDEV.P(J74:J76)</f>
        <v>#DIV/0!</v>
      </c>
      <c r="M74" s="8" t="e">
        <f>IF(AND(K74&lt;$B$32, K74&gt;$B$37),$B$120,$B$121)</f>
        <v>#DIV/0!</v>
      </c>
      <c r="O74" s="8" t="e">
        <f t="shared" si="6"/>
        <v>#DIV/0!</v>
      </c>
      <c r="P74" s="8" t="e">
        <f>AVERAGE(O74:O76)</f>
        <v>#DIV/0!</v>
      </c>
      <c r="Q74" s="8" t="e">
        <f>_xlfn.STDEV.P(O74:O76)</f>
        <v>#DIV/0!</v>
      </c>
      <c r="R74" s="8" t="e">
        <f>IF(AND(P74&lt;$B$31,P74&gt;$B$36),$B$120,$B$121)</f>
        <v>#DIV/0!</v>
      </c>
      <c r="T74" s="8" t="e">
        <f>IF($Y$47=1,IF(AND($B$41&gt;$F$41,$B$41&gt;$J$41),F74,IF($F$41&gt;$J$41,K74,IF($J$41&gt;$F$41,P74,""))),IF($Y$47=2,F74,IF($Y$47=3,K74,IF($Y$47=4,P74,""))))</f>
        <v>#DIV/0!</v>
      </c>
      <c r="U74" s="8" t="e">
        <f>IF($Y$47=1,IF(AND($B$41&gt;$F$41,$B$41&gt;$J$41),G74,IF($F$41&gt;$J$41,L74,IF($J$41&gt;$F$41,Q74,""))),IF($Y$47=2,G74,IF($Y$47=3,L74,IF($Y$47=4,Q74,""))))</f>
        <v>#DIV/0!</v>
      </c>
      <c r="V74" s="8" t="e">
        <f>IF($Y$47=1,IF(AND($B$41&gt;$F$41,$B$41&gt;$J$41),H74,IF($F$41&gt;$J$41,M74,IF($J$41&gt;$F$41,R74,""))),IF($Y$47=2,H74,IF($Y$47=3,M74,IF($Y$47=4,R74,""))))</f>
        <v>#DIV/0!</v>
      </c>
    </row>
    <row r="75" spans="2:22" hidden="1" x14ac:dyDescent="0.25">
      <c r="B75" s="8" t="s">
        <v>18</v>
      </c>
      <c r="C75" s="8">
        <f>J19</f>
        <v>0</v>
      </c>
      <c r="D75" s="8" t="e">
        <f t="shared" si="3"/>
        <v>#DIV/0!</v>
      </c>
      <c r="E75" s="8" t="e">
        <f t="shared" si="4"/>
        <v>#DIV/0!</v>
      </c>
      <c r="J75" s="8" t="e">
        <f t="shared" si="5"/>
        <v>#DIV/0!</v>
      </c>
      <c r="O75" s="8" t="e">
        <f t="shared" si="6"/>
        <v>#DIV/0!</v>
      </c>
    </row>
    <row r="76" spans="2:22" hidden="1" x14ac:dyDescent="0.25">
      <c r="B76" s="8" t="s">
        <v>18</v>
      </c>
      <c r="C76" s="8">
        <f>K19</f>
        <v>0</v>
      </c>
      <c r="D76" s="8" t="e">
        <f t="shared" si="3"/>
        <v>#DIV/0!</v>
      </c>
      <c r="E76" s="8" t="e">
        <f t="shared" si="4"/>
        <v>#DIV/0!</v>
      </c>
      <c r="J76" s="8" t="e">
        <f t="shared" si="5"/>
        <v>#DIV/0!</v>
      </c>
      <c r="O76" s="8" t="e">
        <f t="shared" si="6"/>
        <v>#DIV/0!</v>
      </c>
    </row>
    <row r="77" spans="2:22" hidden="1" x14ac:dyDescent="0.25">
      <c r="B77" s="8" t="s">
        <v>19</v>
      </c>
      <c r="C77" s="8">
        <f>I20</f>
        <v>0</v>
      </c>
      <c r="D77" s="8" t="e">
        <f t="shared" si="3"/>
        <v>#DIV/0!</v>
      </c>
      <c r="E77" s="8" t="e">
        <f t="shared" si="4"/>
        <v>#DIV/0!</v>
      </c>
      <c r="F77" s="8" t="e">
        <f>AVERAGE(E77:E79)</f>
        <v>#DIV/0!</v>
      </c>
      <c r="G77" s="8" t="e">
        <f>_xlfn.STDEV.P(E77:E79)</f>
        <v>#DIV/0!</v>
      </c>
      <c r="H77" s="8" t="e">
        <f>IF(AND(F77&lt;$B$31, F77&gt;$B$37),$B$120,$B$121)</f>
        <v>#DIV/0!</v>
      </c>
      <c r="J77" s="8" t="e">
        <f t="shared" si="5"/>
        <v>#DIV/0!</v>
      </c>
      <c r="K77" s="8" t="e">
        <f>AVERAGE(J77:J79)</f>
        <v>#DIV/0!</v>
      </c>
      <c r="L77" s="8" t="e">
        <f>_xlfn.STDEV.P(J77:J79)</f>
        <v>#DIV/0!</v>
      </c>
      <c r="M77" s="8" t="e">
        <f>IF(AND(K77&lt;$B$32, K77&gt;$B$37),$B$120,$B$121)</f>
        <v>#DIV/0!</v>
      </c>
      <c r="O77" s="8" t="e">
        <f t="shared" si="6"/>
        <v>#DIV/0!</v>
      </c>
      <c r="P77" s="8" t="e">
        <f>AVERAGE(O77:O79)</f>
        <v>#DIV/0!</v>
      </c>
      <c r="Q77" s="8" t="e">
        <f>_xlfn.STDEV.P(O77:O79)</f>
        <v>#DIV/0!</v>
      </c>
      <c r="R77" s="8" t="e">
        <f>IF(AND(P77&lt;$B$31,P77&gt;$B$36),$B$120,$B$121)</f>
        <v>#DIV/0!</v>
      </c>
      <c r="T77" s="8" t="e">
        <f>IF($Y$47=1,IF(AND($B$41&gt;$F$41,$B$41&gt;$J$41),F77,IF($F$41&gt;$J$41,K77,IF($J$41&gt;$F$41,P77,""))),IF($Y$47=2,F77,IF($Y$47=3,K77,IF($Y$47=4,P77,""))))</f>
        <v>#DIV/0!</v>
      </c>
      <c r="U77" s="8" t="e">
        <f>IF($Y$47=1,IF(AND($B$41&gt;$F$41,$B$41&gt;$J$41),G77,IF($F$41&gt;$J$41,L77,IF($J$41&gt;$F$41,Q77,""))),IF($Y$47=2,G77,IF($Y$47=3,L77,IF($Y$47=4,Q77,""))))</f>
        <v>#DIV/0!</v>
      </c>
      <c r="V77" s="8" t="e">
        <f>IF($Y$47=1,IF(AND($B$41&gt;$F$41,$B$41&gt;$J$41),H77,IF($F$41&gt;$J$41,M77,IF($J$41&gt;$F$41,R77,""))),IF($Y$47=2,H77,IF($Y$47=3,M77,IF($Y$47=4,R77,""))))</f>
        <v>#DIV/0!</v>
      </c>
    </row>
    <row r="78" spans="2:22" hidden="1" x14ac:dyDescent="0.25">
      <c r="B78" s="8" t="s">
        <v>19</v>
      </c>
      <c r="C78" s="8">
        <f>J20</f>
        <v>0</v>
      </c>
      <c r="D78" s="8" t="e">
        <f t="shared" si="3"/>
        <v>#DIV/0!</v>
      </c>
      <c r="E78" s="8" t="e">
        <f t="shared" si="4"/>
        <v>#DIV/0!</v>
      </c>
      <c r="J78" s="8" t="e">
        <f t="shared" si="5"/>
        <v>#DIV/0!</v>
      </c>
      <c r="O78" s="8" t="e">
        <f t="shared" si="6"/>
        <v>#DIV/0!</v>
      </c>
    </row>
    <row r="79" spans="2:22" hidden="1" x14ac:dyDescent="0.25">
      <c r="B79" s="8" t="s">
        <v>19</v>
      </c>
      <c r="C79" s="8">
        <f>K20</f>
        <v>0</v>
      </c>
      <c r="D79" s="8" t="e">
        <f t="shared" si="3"/>
        <v>#DIV/0!</v>
      </c>
      <c r="E79" s="8" t="e">
        <f t="shared" si="4"/>
        <v>#DIV/0!</v>
      </c>
      <c r="J79" s="8" t="e">
        <f t="shared" si="5"/>
        <v>#DIV/0!</v>
      </c>
      <c r="O79" s="8" t="e">
        <f t="shared" si="6"/>
        <v>#DIV/0!</v>
      </c>
    </row>
    <row r="80" spans="2:22" hidden="1" x14ac:dyDescent="0.25">
      <c r="B80" s="8" t="s">
        <v>20</v>
      </c>
      <c r="C80" s="8">
        <f>I21</f>
        <v>0</v>
      </c>
      <c r="D80" s="8" t="e">
        <f t="shared" si="3"/>
        <v>#DIV/0!</v>
      </c>
      <c r="E80" s="8" t="e">
        <f t="shared" si="4"/>
        <v>#DIV/0!</v>
      </c>
      <c r="F80" s="8" t="e">
        <f>AVERAGE(E80:E82)</f>
        <v>#DIV/0!</v>
      </c>
      <c r="G80" s="8" t="e">
        <f>_xlfn.STDEV.P(E80:E82)</f>
        <v>#DIV/0!</v>
      </c>
      <c r="H80" s="8" t="e">
        <f>IF(AND(F80&lt;$B$31, F80&gt;$B$37),$B$120,$B$121)</f>
        <v>#DIV/0!</v>
      </c>
      <c r="J80" s="8" t="e">
        <f t="shared" si="5"/>
        <v>#DIV/0!</v>
      </c>
      <c r="K80" s="8" t="e">
        <f>AVERAGE(J80:J82)</f>
        <v>#DIV/0!</v>
      </c>
      <c r="L80" s="8" t="e">
        <f>_xlfn.STDEV.P(J80:J82)</f>
        <v>#DIV/0!</v>
      </c>
      <c r="M80" s="8" t="e">
        <f>IF(AND(K80&lt;$B$32, K80&gt;$B$37),$B$120,$B$121)</f>
        <v>#DIV/0!</v>
      </c>
      <c r="O80" s="8" t="e">
        <f t="shared" si="6"/>
        <v>#DIV/0!</v>
      </c>
      <c r="P80" s="8" t="e">
        <f>AVERAGE(O80:O82)</f>
        <v>#DIV/0!</v>
      </c>
      <c r="Q80" s="8" t="e">
        <f>_xlfn.STDEV.P(O80:O82)</f>
        <v>#DIV/0!</v>
      </c>
      <c r="R80" s="8" t="e">
        <f>IF(AND(P80&lt;$B$31,P80&gt;$B$36),$B$120,$B$121)</f>
        <v>#DIV/0!</v>
      </c>
      <c r="T80" s="8" t="e">
        <f>IF($Y$47=1,IF(AND($B$41&gt;$F$41,$B$41&gt;$J$41),F80,IF($F$41&gt;$J$41,K80,IF($J$41&gt;$F$41,P80,""))),IF($Y$47=2,F80,IF($Y$47=3,K80,IF($Y$47=4,P80,""))))</f>
        <v>#DIV/0!</v>
      </c>
      <c r="U80" s="8" t="e">
        <f>IF($Y$47=1,IF(AND($B$41&gt;$F$41,$B$41&gt;$J$41),G80,IF($F$41&gt;$J$41,L80,IF($J$41&gt;$F$41,Q80,""))),IF($Y$47=2,G80,IF($Y$47=3,L80,IF($Y$47=4,Q80,""))))</f>
        <v>#DIV/0!</v>
      </c>
      <c r="V80" s="8" t="e">
        <f>IF($Y$47=1,IF(AND($B$41&gt;$F$41,$B$41&gt;$J$41),H80,IF($F$41&gt;$J$41,M80,IF($J$41&gt;$F$41,R80,""))),IF($Y$47=2,H80,IF($Y$47=3,M80,IF($Y$47=4,R80,""))))</f>
        <v>#DIV/0!</v>
      </c>
    </row>
    <row r="81" spans="2:22" hidden="1" x14ac:dyDescent="0.25">
      <c r="B81" s="8" t="s">
        <v>20</v>
      </c>
      <c r="C81" s="8">
        <f>J21</f>
        <v>0</v>
      </c>
      <c r="D81" s="8" t="e">
        <f t="shared" si="3"/>
        <v>#DIV/0!</v>
      </c>
      <c r="E81" s="8" t="e">
        <f t="shared" si="4"/>
        <v>#DIV/0!</v>
      </c>
      <c r="J81" s="8" t="e">
        <f t="shared" si="5"/>
        <v>#DIV/0!</v>
      </c>
      <c r="O81" s="8" t="e">
        <f t="shared" si="6"/>
        <v>#DIV/0!</v>
      </c>
    </row>
    <row r="82" spans="2:22" hidden="1" x14ac:dyDescent="0.25">
      <c r="B82" s="8" t="s">
        <v>20</v>
      </c>
      <c r="C82" s="8">
        <f>K21</f>
        <v>0</v>
      </c>
      <c r="D82" s="8" t="e">
        <f t="shared" si="3"/>
        <v>#DIV/0!</v>
      </c>
      <c r="E82" s="8" t="e">
        <f t="shared" si="4"/>
        <v>#DIV/0!</v>
      </c>
      <c r="J82" s="8" t="e">
        <f t="shared" si="5"/>
        <v>#DIV/0!</v>
      </c>
      <c r="O82" s="8" t="e">
        <f t="shared" si="6"/>
        <v>#DIV/0!</v>
      </c>
    </row>
    <row r="83" spans="2:22" hidden="1" x14ac:dyDescent="0.25">
      <c r="B83" s="8" t="s">
        <v>21</v>
      </c>
      <c r="C83" s="8">
        <f>I22</f>
        <v>0</v>
      </c>
      <c r="D83" s="8" t="e">
        <f t="shared" si="3"/>
        <v>#DIV/0!</v>
      </c>
      <c r="E83" s="8" t="e">
        <f t="shared" si="4"/>
        <v>#DIV/0!</v>
      </c>
      <c r="F83" s="8" t="e">
        <f>AVERAGE(E83:E85)</f>
        <v>#DIV/0!</v>
      </c>
      <c r="G83" s="8" t="e">
        <f>_xlfn.STDEV.P(E83:E85)</f>
        <v>#DIV/0!</v>
      </c>
      <c r="H83" s="8" t="e">
        <f>IF(AND(F83&lt;$B$31, F83&gt;$B$37),$B$120,$B$121)</f>
        <v>#DIV/0!</v>
      </c>
      <c r="J83" s="8" t="e">
        <f t="shared" si="5"/>
        <v>#DIV/0!</v>
      </c>
      <c r="K83" s="8" t="e">
        <f>AVERAGE(J83:J85)</f>
        <v>#DIV/0!</v>
      </c>
      <c r="L83" s="8" t="e">
        <f>_xlfn.STDEV.P(J83:J85)</f>
        <v>#DIV/0!</v>
      </c>
      <c r="M83" s="8" t="e">
        <f>IF(AND(K83&lt;$B$32, K83&gt;$B$37),$B$120,$B$121)</f>
        <v>#DIV/0!</v>
      </c>
      <c r="O83" s="8" t="e">
        <f t="shared" si="6"/>
        <v>#DIV/0!</v>
      </c>
      <c r="P83" s="8" t="e">
        <f>AVERAGE(O83:O85)</f>
        <v>#DIV/0!</v>
      </c>
      <c r="Q83" s="8" t="e">
        <f>_xlfn.STDEV.P(O83:O85)</f>
        <v>#DIV/0!</v>
      </c>
      <c r="R83" s="8" t="e">
        <f>IF(AND(P83&lt;$B$31,P83&gt;$B$36),$B$120,$B$121)</f>
        <v>#DIV/0!</v>
      </c>
      <c r="T83" s="8" t="e">
        <f>IF($Y$47=1,IF(AND($B$41&gt;$F$41,$B$41&gt;$J$41),F83,IF($F$41&gt;$J$41,K83,IF($J$41&gt;$F$41,P83,""))),IF($Y$47=2,F83,IF($Y$47=3,K83,IF($Y$47=4,P83,""))))</f>
        <v>#DIV/0!</v>
      </c>
      <c r="U83" s="8" t="e">
        <f>IF($Y$47=1,IF(AND($B$41&gt;$F$41,$B$41&gt;$J$41),G83,IF($F$41&gt;$J$41,L83,IF($J$41&gt;$F$41,Q83,""))),IF($Y$47=2,G83,IF($Y$47=3,L83,IF($Y$47=4,Q83,""))))</f>
        <v>#DIV/0!</v>
      </c>
      <c r="V83" s="8" t="e">
        <f>IF($Y$47=1,IF(AND($B$41&gt;$F$41,$B$41&gt;$J$41),H83,IF($F$41&gt;$J$41,M83,IF($J$41&gt;$F$41,R83,""))),IF($Y$47=2,H83,IF($Y$47=3,M83,IF($Y$47=4,R83,""))))</f>
        <v>#DIV/0!</v>
      </c>
    </row>
    <row r="84" spans="2:22" hidden="1" x14ac:dyDescent="0.25">
      <c r="B84" s="8" t="s">
        <v>21</v>
      </c>
      <c r="C84" s="8">
        <f>J22</f>
        <v>0</v>
      </c>
      <c r="D84" s="8" t="e">
        <f t="shared" si="3"/>
        <v>#DIV/0!</v>
      </c>
      <c r="E84" s="8" t="e">
        <f t="shared" si="4"/>
        <v>#DIV/0!</v>
      </c>
      <c r="J84" s="8" t="e">
        <f t="shared" si="5"/>
        <v>#DIV/0!</v>
      </c>
      <c r="O84" s="8" t="e">
        <f t="shared" si="6"/>
        <v>#DIV/0!</v>
      </c>
    </row>
    <row r="85" spans="2:22" hidden="1" x14ac:dyDescent="0.25">
      <c r="B85" s="8" t="s">
        <v>21</v>
      </c>
      <c r="C85" s="8">
        <f>K22</f>
        <v>0</v>
      </c>
      <c r="D85" s="8" t="e">
        <f t="shared" si="3"/>
        <v>#DIV/0!</v>
      </c>
      <c r="E85" s="8" t="e">
        <f t="shared" si="4"/>
        <v>#DIV/0!</v>
      </c>
      <c r="J85" s="8" t="e">
        <f t="shared" si="5"/>
        <v>#DIV/0!</v>
      </c>
      <c r="O85" s="8" t="e">
        <f t="shared" si="6"/>
        <v>#DIV/0!</v>
      </c>
    </row>
    <row r="86" spans="2:22" hidden="1" x14ac:dyDescent="0.25">
      <c r="B86" s="8" t="s">
        <v>22</v>
      </c>
      <c r="C86" s="8">
        <f>I23</f>
        <v>0</v>
      </c>
      <c r="D86" s="8" t="e">
        <f t="shared" si="3"/>
        <v>#DIV/0!</v>
      </c>
      <c r="E86" s="8" t="e">
        <f t="shared" si="4"/>
        <v>#DIV/0!</v>
      </c>
      <c r="F86" s="8" t="e">
        <f>AVERAGE(E86:E88)</f>
        <v>#DIV/0!</v>
      </c>
      <c r="G86" s="8" t="e">
        <f>_xlfn.STDEV.P(E86:E88)</f>
        <v>#DIV/0!</v>
      </c>
      <c r="H86" s="8" t="e">
        <f>IF(AND(F86&lt;$B$31, F86&gt;$B$37),$B$120,$B$121)</f>
        <v>#DIV/0!</v>
      </c>
      <c r="J86" s="8" t="e">
        <f t="shared" si="5"/>
        <v>#DIV/0!</v>
      </c>
      <c r="K86" s="8" t="e">
        <f>AVERAGE(J86:J88)</f>
        <v>#DIV/0!</v>
      </c>
      <c r="L86" s="8" t="e">
        <f>_xlfn.STDEV.P(J86:J88)</f>
        <v>#DIV/0!</v>
      </c>
      <c r="M86" s="8" t="e">
        <f>IF(AND(K86&lt;$B$32, K86&gt;$B$37),$B$120,$B$121)</f>
        <v>#DIV/0!</v>
      </c>
      <c r="O86" s="8" t="e">
        <f t="shared" si="6"/>
        <v>#DIV/0!</v>
      </c>
      <c r="P86" s="8" t="e">
        <f>AVERAGE(O86:O88)</f>
        <v>#DIV/0!</v>
      </c>
      <c r="Q86" s="8" t="e">
        <f>_xlfn.STDEV.P(O86:O88)</f>
        <v>#DIV/0!</v>
      </c>
      <c r="R86" s="8" t="e">
        <f>IF(AND(P86&lt;$B$31,P86&gt;$B$36),$B$120,$B$121)</f>
        <v>#DIV/0!</v>
      </c>
      <c r="T86" s="8" t="e">
        <f>IF($Y$47=1,IF(AND($B$41&gt;$F$41,$B$41&gt;$J$41),F86,IF($F$41&gt;$J$41,K86,IF($J$41&gt;$F$41,P86,""))),IF($Y$47=2,F86,IF($Y$47=3,K86,IF($Y$47=4,P86,""))))</f>
        <v>#DIV/0!</v>
      </c>
      <c r="U86" s="8" t="e">
        <f>IF($Y$47=1,IF(AND($B$41&gt;$F$41,$B$41&gt;$J$41),G86,IF($F$41&gt;$J$41,L86,IF($J$41&gt;$F$41,Q86,""))),IF($Y$47=2,G86,IF($Y$47=3,L86,IF($Y$47=4,Q86,""))))</f>
        <v>#DIV/0!</v>
      </c>
      <c r="V86" s="8" t="e">
        <f>IF($Y$47=1,IF(AND($B$41&gt;$F$41,$B$41&gt;$J$41),H86,IF($F$41&gt;$J$41,M86,IF($J$41&gt;$F$41,R86,""))),IF($Y$47=2,H86,IF($Y$47=3,M86,IF($Y$47=4,R86,""))))</f>
        <v>#DIV/0!</v>
      </c>
    </row>
    <row r="87" spans="2:22" hidden="1" x14ac:dyDescent="0.25">
      <c r="B87" s="8" t="s">
        <v>22</v>
      </c>
      <c r="C87" s="8">
        <f>J23</f>
        <v>0</v>
      </c>
      <c r="D87" s="8" t="e">
        <f t="shared" si="3"/>
        <v>#DIV/0!</v>
      </c>
      <c r="E87" s="8" t="e">
        <f t="shared" si="4"/>
        <v>#DIV/0!</v>
      </c>
      <c r="J87" s="8" t="e">
        <f t="shared" si="5"/>
        <v>#DIV/0!</v>
      </c>
      <c r="O87" s="8" t="e">
        <f t="shared" si="6"/>
        <v>#DIV/0!</v>
      </c>
    </row>
    <row r="88" spans="2:22" hidden="1" x14ac:dyDescent="0.25">
      <c r="B88" s="8" t="s">
        <v>22</v>
      </c>
      <c r="C88" s="8">
        <f>K23</f>
        <v>0</v>
      </c>
      <c r="D88" s="8" t="e">
        <f t="shared" si="3"/>
        <v>#DIV/0!</v>
      </c>
      <c r="E88" s="8" t="e">
        <f t="shared" si="4"/>
        <v>#DIV/0!</v>
      </c>
      <c r="J88" s="8" t="e">
        <f t="shared" si="5"/>
        <v>#DIV/0!</v>
      </c>
      <c r="O88" s="8" t="e">
        <f t="shared" si="6"/>
        <v>#DIV/0!</v>
      </c>
    </row>
    <row r="89" spans="2:22" hidden="1" x14ac:dyDescent="0.25">
      <c r="B89" s="8" t="s">
        <v>23</v>
      </c>
      <c r="C89" s="8">
        <f>I24</f>
        <v>0</v>
      </c>
      <c r="D89" s="8" t="e">
        <f t="shared" si="3"/>
        <v>#DIV/0!</v>
      </c>
      <c r="E89" s="8" t="e">
        <f t="shared" si="4"/>
        <v>#DIV/0!</v>
      </c>
      <c r="F89" s="8" t="e">
        <f>AVERAGE(E89:E91)</f>
        <v>#DIV/0!</v>
      </c>
      <c r="G89" s="8" t="e">
        <f>_xlfn.STDEV.P(E89:E91)</f>
        <v>#DIV/0!</v>
      </c>
      <c r="H89" s="8" t="e">
        <f>IF(AND(F89&lt;$B$31, F89&gt;$B$37),$B$120,$B$121)</f>
        <v>#DIV/0!</v>
      </c>
      <c r="J89" s="8" t="e">
        <f t="shared" si="5"/>
        <v>#DIV/0!</v>
      </c>
      <c r="K89" s="8" t="e">
        <f>AVERAGE(J89:J91)</f>
        <v>#DIV/0!</v>
      </c>
      <c r="L89" s="8" t="e">
        <f>_xlfn.STDEV.P(J89:J91)</f>
        <v>#DIV/0!</v>
      </c>
      <c r="M89" s="8" t="e">
        <f>IF(AND(K89&lt;$B$32, K89&gt;$B$37),$B$120,$B$121)</f>
        <v>#DIV/0!</v>
      </c>
      <c r="O89" s="8" t="e">
        <f t="shared" si="6"/>
        <v>#DIV/0!</v>
      </c>
      <c r="P89" s="8" t="e">
        <f>AVERAGE(O89:O91)</f>
        <v>#DIV/0!</v>
      </c>
      <c r="Q89" s="8" t="e">
        <f>_xlfn.STDEV.P(O89:O91)</f>
        <v>#DIV/0!</v>
      </c>
      <c r="R89" s="8" t="e">
        <f>IF(AND(P89&lt;$B$31,P89&gt;$B$36),$B$120,$B$121)</f>
        <v>#DIV/0!</v>
      </c>
      <c r="T89" s="8" t="e">
        <f>IF($Y$47=1,IF(AND($B$41&gt;$F$41,$B$41&gt;$J$41),F89,IF($F$41&gt;$J$41,K89,IF($J$41&gt;$F$41,P89,""))),IF($Y$47=2,F89,IF($Y$47=3,K89,IF($Y$47=4,P89,""))))</f>
        <v>#DIV/0!</v>
      </c>
      <c r="U89" s="8" t="e">
        <f>IF($Y$47=1,IF(AND($B$41&gt;$F$41,$B$41&gt;$J$41),G89,IF($F$41&gt;$J$41,L89,IF($J$41&gt;$F$41,Q89,""))),IF($Y$47=2,G89,IF($Y$47=3,L89,IF($Y$47=4,Q89,""))))</f>
        <v>#DIV/0!</v>
      </c>
      <c r="V89" s="8" t="e">
        <f>IF($Y$47=1,IF(AND($B$41&gt;$F$41,$B$41&gt;$J$41),H89,IF($F$41&gt;$J$41,M89,IF($J$41&gt;$F$41,R89,""))),IF($Y$47=2,H89,IF($Y$47=3,M89,IF($Y$47=4,R89,""))))</f>
        <v>#DIV/0!</v>
      </c>
    </row>
    <row r="90" spans="2:22" hidden="1" x14ac:dyDescent="0.25">
      <c r="B90" s="8" t="s">
        <v>23</v>
      </c>
      <c r="C90" s="8">
        <f>J24</f>
        <v>0</v>
      </c>
      <c r="D90" s="8" t="e">
        <f t="shared" si="3"/>
        <v>#DIV/0!</v>
      </c>
      <c r="E90" s="8" t="e">
        <f t="shared" si="4"/>
        <v>#DIV/0!</v>
      </c>
      <c r="J90" s="8" t="e">
        <f t="shared" si="5"/>
        <v>#DIV/0!</v>
      </c>
      <c r="O90" s="8" t="e">
        <f t="shared" si="6"/>
        <v>#DIV/0!</v>
      </c>
    </row>
    <row r="91" spans="2:22" hidden="1" x14ac:dyDescent="0.25">
      <c r="B91" s="8" t="s">
        <v>23</v>
      </c>
      <c r="C91" s="8">
        <f>K24</f>
        <v>0</v>
      </c>
      <c r="D91" s="8" t="e">
        <f t="shared" si="3"/>
        <v>#DIV/0!</v>
      </c>
      <c r="E91" s="8" t="e">
        <f t="shared" si="4"/>
        <v>#DIV/0!</v>
      </c>
      <c r="J91" s="8" t="e">
        <f t="shared" si="5"/>
        <v>#DIV/0!</v>
      </c>
      <c r="O91" s="8" t="e">
        <f t="shared" si="6"/>
        <v>#DIV/0!</v>
      </c>
    </row>
    <row r="92" spans="2:22" hidden="1" x14ac:dyDescent="0.25">
      <c r="B92" s="8" t="s">
        <v>24</v>
      </c>
      <c r="C92" s="8">
        <f>I25</f>
        <v>0</v>
      </c>
      <c r="D92" s="8" t="e">
        <f t="shared" si="3"/>
        <v>#DIV/0!</v>
      </c>
      <c r="E92" s="8" t="e">
        <f t="shared" si="4"/>
        <v>#DIV/0!</v>
      </c>
      <c r="F92" s="8" t="e">
        <f>AVERAGE(E92:E94)</f>
        <v>#DIV/0!</v>
      </c>
      <c r="G92" s="8" t="e">
        <f>_xlfn.STDEV.P(E92:E94)</f>
        <v>#DIV/0!</v>
      </c>
      <c r="H92" s="8" t="e">
        <f>IF(AND(F92&lt;$B$31, F92&gt;$B$37),$B$120,$B$121)</f>
        <v>#DIV/0!</v>
      </c>
      <c r="J92" s="8" t="e">
        <f t="shared" si="5"/>
        <v>#DIV/0!</v>
      </c>
      <c r="K92" s="8" t="e">
        <f>AVERAGE(J92:J94)</f>
        <v>#DIV/0!</v>
      </c>
      <c r="L92" s="8" t="e">
        <f>_xlfn.STDEV.P(J92:J94)</f>
        <v>#DIV/0!</v>
      </c>
      <c r="M92" s="8" t="e">
        <f>IF(AND(K92&lt;$B$32, K92&gt;$B$37),$B$120,$B$121)</f>
        <v>#DIV/0!</v>
      </c>
      <c r="O92" s="8" t="e">
        <f t="shared" si="6"/>
        <v>#DIV/0!</v>
      </c>
      <c r="P92" s="8" t="e">
        <f>AVERAGE(O92:O94)</f>
        <v>#DIV/0!</v>
      </c>
      <c r="Q92" s="8" t="e">
        <f>_xlfn.STDEV.P(O92:O94)</f>
        <v>#DIV/0!</v>
      </c>
      <c r="R92" s="8" t="e">
        <f>IF(AND(P92&lt;$B$31,P92&gt;$B$36),$B$120,$B$121)</f>
        <v>#DIV/0!</v>
      </c>
      <c r="T92" s="8" t="e">
        <f>IF($Y$47=1,IF(AND($B$41&gt;$F$41,$B$41&gt;$J$41),F92,IF($F$41&gt;$J$41,K92,IF($J$41&gt;$F$41,P92,""))),IF($Y$47=2,F92,IF($Y$47=3,K92,IF($Y$47=4,P92,""))))</f>
        <v>#DIV/0!</v>
      </c>
      <c r="U92" s="8" t="e">
        <f>IF($Y$47=1,IF(AND($B$41&gt;$F$41,$B$41&gt;$J$41),G92,IF($F$41&gt;$J$41,L92,IF($J$41&gt;$F$41,Q92,""))),IF($Y$47=2,G92,IF($Y$47=3,L92,IF($Y$47=4,Q92,""))))</f>
        <v>#DIV/0!</v>
      </c>
      <c r="V92" s="8" t="e">
        <f>IF($Y$47=1,IF(AND($B$41&gt;$F$41,$B$41&gt;$J$41),H92,IF($F$41&gt;$J$41,M92,IF($J$41&gt;$F$41,R92,""))),IF($Y$47=2,H92,IF($Y$47=3,M92,IF($Y$47=4,R92,""))))</f>
        <v>#DIV/0!</v>
      </c>
    </row>
    <row r="93" spans="2:22" hidden="1" x14ac:dyDescent="0.25">
      <c r="B93" s="8" t="s">
        <v>24</v>
      </c>
      <c r="C93" s="8">
        <f>J25</f>
        <v>0</v>
      </c>
      <c r="D93" s="8" t="e">
        <f t="shared" si="3"/>
        <v>#DIV/0!</v>
      </c>
      <c r="E93" s="8" t="e">
        <f t="shared" si="4"/>
        <v>#DIV/0!</v>
      </c>
      <c r="J93" s="8" t="e">
        <f t="shared" si="5"/>
        <v>#DIV/0!</v>
      </c>
      <c r="O93" s="8" t="e">
        <f t="shared" si="6"/>
        <v>#DIV/0!</v>
      </c>
    </row>
    <row r="94" spans="2:22" hidden="1" x14ac:dyDescent="0.25">
      <c r="B94" s="8" t="s">
        <v>24</v>
      </c>
      <c r="C94" s="8">
        <f>K25</f>
        <v>0</v>
      </c>
      <c r="D94" s="8" t="e">
        <f t="shared" si="3"/>
        <v>#DIV/0!</v>
      </c>
      <c r="E94" s="8" t="e">
        <f t="shared" si="4"/>
        <v>#DIV/0!</v>
      </c>
      <c r="J94" s="8" t="e">
        <f t="shared" si="5"/>
        <v>#DIV/0!</v>
      </c>
      <c r="O94" s="8" t="e">
        <f t="shared" si="6"/>
        <v>#DIV/0!</v>
      </c>
    </row>
    <row r="95" spans="2:22" hidden="1" x14ac:dyDescent="0.25">
      <c r="B95" s="8" t="s">
        <v>25</v>
      </c>
      <c r="C95" s="8">
        <f>L18</f>
        <v>0</v>
      </c>
      <c r="D95" s="8" t="e">
        <f t="shared" si="3"/>
        <v>#DIV/0!</v>
      </c>
      <c r="E95" s="8" t="e">
        <f t="shared" si="4"/>
        <v>#DIV/0!</v>
      </c>
      <c r="F95" s="8" t="e">
        <f>AVERAGE(E95:E97)</f>
        <v>#DIV/0!</v>
      </c>
      <c r="G95" s="8" t="e">
        <f>_xlfn.STDEV.P(E95:E97)</f>
        <v>#DIV/0!</v>
      </c>
      <c r="H95" s="8" t="e">
        <f>IF(AND(F95&lt;$B$31, F95&gt;$B$37),$B$120,$B$121)</f>
        <v>#DIV/0!</v>
      </c>
      <c r="J95" s="8" t="e">
        <f t="shared" si="5"/>
        <v>#DIV/0!</v>
      </c>
      <c r="K95" s="8" t="e">
        <f>AVERAGE(J95:J97)</f>
        <v>#DIV/0!</v>
      </c>
      <c r="L95" s="8" t="e">
        <f>_xlfn.STDEV.P(J95:J97)</f>
        <v>#DIV/0!</v>
      </c>
      <c r="M95" s="8" t="e">
        <f>IF(AND(K95&lt;$B$32, K95&gt;$B$37),$B$120,$B$121)</f>
        <v>#DIV/0!</v>
      </c>
      <c r="O95" s="8" t="e">
        <f t="shared" si="6"/>
        <v>#DIV/0!</v>
      </c>
      <c r="P95" s="8" t="e">
        <f>AVERAGE(O95:O97)</f>
        <v>#DIV/0!</v>
      </c>
      <c r="Q95" s="8" t="e">
        <f>_xlfn.STDEV.P(O95:O97)</f>
        <v>#DIV/0!</v>
      </c>
      <c r="R95" s="8" t="e">
        <f>IF(AND(P95&lt;$B$31,P95&gt;$B$36),$B$120,$B$121)</f>
        <v>#DIV/0!</v>
      </c>
      <c r="T95" s="8" t="e">
        <f>IF($Y$47=1,IF(AND($B$41&gt;$F$41,$B$41&gt;$J$41),F95,IF($F$41&gt;$J$41,K95,IF($J$41&gt;$F$41,P95,""))),IF($Y$47=2,F95,IF($Y$47=3,K95,IF($Y$47=4,P95,""))))</f>
        <v>#DIV/0!</v>
      </c>
      <c r="U95" s="8" t="e">
        <f>IF($Y$47=1,IF(AND($B$41&gt;$F$41,$B$41&gt;$J$41),G95,IF($F$41&gt;$J$41,L95,IF($J$41&gt;$F$41,Q95,""))),IF($Y$47=2,G95,IF($Y$47=3,L95,IF($Y$47=4,Q95,""))))</f>
        <v>#DIV/0!</v>
      </c>
      <c r="V95" s="8" t="e">
        <f>IF($Y$47=1,IF(AND($B$41&gt;$F$41,$B$41&gt;$J$41),H95,IF($F$41&gt;$J$41,M95,IF($J$41&gt;$F$41,R95,""))),IF($Y$47=2,H95,IF($Y$47=3,M95,IF($Y$47=4,R95,""))))</f>
        <v>#DIV/0!</v>
      </c>
    </row>
    <row r="96" spans="2:22" hidden="1" x14ac:dyDescent="0.25">
      <c r="B96" s="8" t="s">
        <v>25</v>
      </c>
      <c r="C96" s="8">
        <f>M18</f>
        <v>0</v>
      </c>
      <c r="D96" s="8" t="e">
        <f t="shared" si="3"/>
        <v>#DIV/0!</v>
      </c>
      <c r="E96" s="8" t="e">
        <f t="shared" si="4"/>
        <v>#DIV/0!</v>
      </c>
      <c r="J96" s="8" t="e">
        <f t="shared" si="5"/>
        <v>#DIV/0!</v>
      </c>
      <c r="O96" s="8" t="e">
        <f t="shared" si="6"/>
        <v>#DIV/0!</v>
      </c>
    </row>
    <row r="97" spans="2:22" hidden="1" x14ac:dyDescent="0.25">
      <c r="B97" s="8" t="s">
        <v>25</v>
      </c>
      <c r="C97" s="8">
        <f>N18</f>
        <v>0</v>
      </c>
      <c r="D97" s="8" t="e">
        <f t="shared" si="3"/>
        <v>#DIV/0!</v>
      </c>
      <c r="E97" s="8" t="e">
        <f t="shared" si="4"/>
        <v>#DIV/0!</v>
      </c>
      <c r="J97" s="8" t="e">
        <f t="shared" si="5"/>
        <v>#DIV/0!</v>
      </c>
      <c r="O97" s="8" t="e">
        <f t="shared" si="6"/>
        <v>#DIV/0!</v>
      </c>
    </row>
    <row r="98" spans="2:22" hidden="1" x14ac:dyDescent="0.25">
      <c r="B98" s="8" t="s">
        <v>26</v>
      </c>
      <c r="C98" s="8">
        <f>L19</f>
        <v>0</v>
      </c>
      <c r="D98" s="8" t="e">
        <f t="shared" si="3"/>
        <v>#DIV/0!</v>
      </c>
      <c r="E98" s="8" t="e">
        <f t="shared" si="4"/>
        <v>#DIV/0!</v>
      </c>
      <c r="F98" s="8" t="e">
        <f>AVERAGE(E98:E100)</f>
        <v>#DIV/0!</v>
      </c>
      <c r="G98" s="8" t="e">
        <f>_xlfn.STDEV.P(E98:E100)</f>
        <v>#DIV/0!</v>
      </c>
      <c r="H98" s="8" t="e">
        <f>IF(AND(F98&lt;$B$31, F98&gt;$B$37),$B$120,$B$121)</f>
        <v>#DIV/0!</v>
      </c>
      <c r="J98" s="8" t="e">
        <f t="shared" si="5"/>
        <v>#DIV/0!</v>
      </c>
      <c r="K98" s="8" t="e">
        <f>AVERAGE(J98:J100)</f>
        <v>#DIV/0!</v>
      </c>
      <c r="L98" s="8" t="e">
        <f>_xlfn.STDEV.P(J98:J100)</f>
        <v>#DIV/0!</v>
      </c>
      <c r="M98" s="8" t="e">
        <f>IF(AND(K98&lt;$B$32, K98&gt;$B$37),$B$120,$B$121)</f>
        <v>#DIV/0!</v>
      </c>
      <c r="O98" s="8" t="e">
        <f t="shared" si="6"/>
        <v>#DIV/0!</v>
      </c>
      <c r="P98" s="8" t="e">
        <f>AVERAGE(O98:O100)</f>
        <v>#DIV/0!</v>
      </c>
      <c r="Q98" s="8" t="e">
        <f>_xlfn.STDEV.P(O98:O100)</f>
        <v>#DIV/0!</v>
      </c>
      <c r="R98" s="8" t="e">
        <f>IF(AND(P98&lt;$B$31,P98&gt;$B$36),$B$120,$B$121)</f>
        <v>#DIV/0!</v>
      </c>
      <c r="T98" s="8" t="e">
        <f>IF($Y$47=1,IF(AND($B$41&gt;$F$41,$B$41&gt;$J$41),F98,IF($F$41&gt;$J$41,K98,IF($J$41&gt;$F$41,P98,""))),IF($Y$47=2,F98,IF($Y$47=3,K98,IF($Y$47=4,P98,""))))</f>
        <v>#DIV/0!</v>
      </c>
      <c r="U98" s="8" t="e">
        <f>IF($Y$47=1,IF(AND($B$41&gt;$F$41,$B$41&gt;$J$41),G98,IF($F$41&gt;$J$41,L98,IF($J$41&gt;$F$41,Q98,""))),IF($Y$47=2,G98,IF($Y$47=3,L98,IF($Y$47=4,Q98,""))))</f>
        <v>#DIV/0!</v>
      </c>
      <c r="V98" s="8" t="e">
        <f>IF($Y$47=1,IF(AND($B$41&gt;$F$41,$B$41&gt;$J$41),H98,IF($F$41&gt;$J$41,M98,IF($J$41&gt;$F$41,R98,""))),IF($Y$47=2,H98,IF($Y$47=3,M98,IF($Y$47=4,R98,""))))</f>
        <v>#DIV/0!</v>
      </c>
    </row>
    <row r="99" spans="2:22" hidden="1" x14ac:dyDescent="0.25">
      <c r="B99" s="8" t="s">
        <v>26</v>
      </c>
      <c r="C99" s="8">
        <f>M19</f>
        <v>0</v>
      </c>
      <c r="D99" s="8" t="e">
        <f t="shared" si="3"/>
        <v>#DIV/0!</v>
      </c>
      <c r="E99" s="8" t="e">
        <f t="shared" si="4"/>
        <v>#DIV/0!</v>
      </c>
      <c r="J99" s="8" t="e">
        <f t="shared" si="5"/>
        <v>#DIV/0!</v>
      </c>
      <c r="O99" s="8" t="e">
        <f t="shared" si="6"/>
        <v>#DIV/0!</v>
      </c>
    </row>
    <row r="100" spans="2:22" hidden="1" x14ac:dyDescent="0.25">
      <c r="B100" s="8" t="s">
        <v>26</v>
      </c>
      <c r="C100" s="8">
        <f>N19</f>
        <v>0</v>
      </c>
      <c r="D100" s="8" t="e">
        <f t="shared" si="3"/>
        <v>#DIV/0!</v>
      </c>
      <c r="E100" s="8" t="e">
        <f t="shared" si="4"/>
        <v>#DIV/0!</v>
      </c>
      <c r="J100" s="8" t="e">
        <f t="shared" si="5"/>
        <v>#DIV/0!</v>
      </c>
      <c r="O100" s="8" t="e">
        <f t="shared" si="6"/>
        <v>#DIV/0!</v>
      </c>
    </row>
    <row r="101" spans="2:22" hidden="1" x14ac:dyDescent="0.25">
      <c r="B101" s="8" t="s">
        <v>27</v>
      </c>
      <c r="C101" s="8">
        <f>L20</f>
        <v>0</v>
      </c>
      <c r="D101" s="8" t="e">
        <f t="shared" si="3"/>
        <v>#DIV/0!</v>
      </c>
      <c r="E101" s="8" t="e">
        <f t="shared" si="4"/>
        <v>#DIV/0!</v>
      </c>
      <c r="F101" s="8" t="e">
        <f>AVERAGE(E101:E103)</f>
        <v>#DIV/0!</v>
      </c>
      <c r="G101" s="8" t="e">
        <f>_xlfn.STDEV.P(E101:E103)</f>
        <v>#DIV/0!</v>
      </c>
      <c r="H101" s="8" t="e">
        <f>IF(AND(F101&lt;$B$31, F101&gt;$B$37),$B$120,$B$121)</f>
        <v>#DIV/0!</v>
      </c>
      <c r="J101" s="8" t="e">
        <f t="shared" si="5"/>
        <v>#DIV/0!</v>
      </c>
      <c r="K101" s="8" t="e">
        <f>AVERAGE(J101:J103)</f>
        <v>#DIV/0!</v>
      </c>
      <c r="L101" s="8" t="e">
        <f>_xlfn.STDEV.P(J101:J103)</f>
        <v>#DIV/0!</v>
      </c>
      <c r="M101" s="8" t="e">
        <f>IF(AND(K101&lt;$B$32, K101&gt;$B$37),$B$120,$B$121)</f>
        <v>#DIV/0!</v>
      </c>
      <c r="O101" s="8" t="e">
        <f t="shared" si="6"/>
        <v>#DIV/0!</v>
      </c>
      <c r="P101" s="8" t="e">
        <f>AVERAGE(O101:O103)</f>
        <v>#DIV/0!</v>
      </c>
      <c r="Q101" s="8" t="e">
        <f>_xlfn.STDEV.P(O101:O103)</f>
        <v>#DIV/0!</v>
      </c>
      <c r="R101" s="8" t="e">
        <f>IF(AND(P101&lt;$B$31,P101&gt;$B$36),$B$120,$B$121)</f>
        <v>#DIV/0!</v>
      </c>
      <c r="T101" s="8" t="e">
        <f>IF($Y$47=1,IF(AND($B$41&gt;$F$41,$B$41&gt;$J$41),F101,IF($F$41&gt;$J$41,K101,IF($J$41&gt;$F$41,P101,""))),IF($Y$47=2,F101,IF($Y$47=3,K101,IF($Y$47=4,P101,""))))</f>
        <v>#DIV/0!</v>
      </c>
      <c r="U101" s="8" t="e">
        <f>IF($Y$47=1,IF(AND($B$41&gt;$F$41,$B$41&gt;$J$41),G101,IF($F$41&gt;$J$41,L101,IF($J$41&gt;$F$41,Q101,""))),IF($Y$47=2,G101,IF($Y$47=3,L101,IF($Y$47=4,Q101,""))))</f>
        <v>#DIV/0!</v>
      </c>
      <c r="V101" s="8" t="e">
        <f>IF($Y$47=1,IF(AND($B$41&gt;$F$41,$B$41&gt;$J$41),H101,IF($F$41&gt;$J$41,M101,IF($J$41&gt;$F$41,R101,""))),IF($Y$47=2,H101,IF($Y$47=3,M101,IF($Y$47=4,R101,""))))</f>
        <v>#DIV/0!</v>
      </c>
    </row>
    <row r="102" spans="2:22" hidden="1" x14ac:dyDescent="0.25">
      <c r="B102" s="8" t="s">
        <v>27</v>
      </c>
      <c r="C102" s="8">
        <f>M20</f>
        <v>0</v>
      </c>
      <c r="D102" s="8" t="e">
        <f t="shared" si="3"/>
        <v>#DIV/0!</v>
      </c>
      <c r="E102" s="8" t="e">
        <f t="shared" si="4"/>
        <v>#DIV/0!</v>
      </c>
      <c r="J102" s="8" t="e">
        <f t="shared" si="5"/>
        <v>#DIV/0!</v>
      </c>
      <c r="O102" s="8" t="e">
        <f t="shared" si="6"/>
        <v>#DIV/0!</v>
      </c>
    </row>
    <row r="103" spans="2:22" hidden="1" x14ac:dyDescent="0.25">
      <c r="B103" s="8" t="s">
        <v>27</v>
      </c>
      <c r="C103" s="8">
        <f>N20</f>
        <v>0</v>
      </c>
      <c r="D103" s="8" t="e">
        <f t="shared" si="3"/>
        <v>#DIV/0!</v>
      </c>
      <c r="E103" s="8" t="e">
        <f t="shared" si="4"/>
        <v>#DIV/0!</v>
      </c>
      <c r="J103" s="8" t="e">
        <f t="shared" si="5"/>
        <v>#DIV/0!</v>
      </c>
      <c r="O103" s="8" t="e">
        <f t="shared" si="6"/>
        <v>#DIV/0!</v>
      </c>
    </row>
    <row r="104" spans="2:22" hidden="1" x14ac:dyDescent="0.25">
      <c r="B104" s="8" t="s">
        <v>28</v>
      </c>
      <c r="C104" s="8">
        <f>L21</f>
        <v>0</v>
      </c>
      <c r="D104" s="8" t="e">
        <f t="shared" si="3"/>
        <v>#DIV/0!</v>
      </c>
      <c r="E104" s="8" t="e">
        <f t="shared" si="4"/>
        <v>#DIV/0!</v>
      </c>
      <c r="F104" s="8" t="e">
        <f>AVERAGE(E104:E106)</f>
        <v>#DIV/0!</v>
      </c>
      <c r="G104" s="8" t="e">
        <f>_xlfn.STDEV.P(E104:E106)</f>
        <v>#DIV/0!</v>
      </c>
      <c r="H104" s="8" t="e">
        <f>IF(AND(F104&lt;$B$31, F104&gt;$B$37),$B$120,$B$121)</f>
        <v>#DIV/0!</v>
      </c>
      <c r="J104" s="8" t="e">
        <f t="shared" si="5"/>
        <v>#DIV/0!</v>
      </c>
      <c r="K104" s="8" t="e">
        <f>AVERAGE(J104:J106)</f>
        <v>#DIV/0!</v>
      </c>
      <c r="L104" s="8" t="e">
        <f>_xlfn.STDEV.P(J104:J106)</f>
        <v>#DIV/0!</v>
      </c>
      <c r="M104" s="8" t="e">
        <f>IF(AND(K104&lt;$B$32, K104&gt;$B$37),$B$120,$B$121)</f>
        <v>#DIV/0!</v>
      </c>
      <c r="O104" s="8" t="e">
        <f t="shared" si="6"/>
        <v>#DIV/0!</v>
      </c>
      <c r="P104" s="8" t="e">
        <f>AVERAGE(O104:O106)</f>
        <v>#DIV/0!</v>
      </c>
      <c r="Q104" s="8" t="e">
        <f>_xlfn.STDEV.P(O104:O106)</f>
        <v>#DIV/0!</v>
      </c>
      <c r="R104" s="8" t="e">
        <f>IF(AND(P104&lt;$B$31,P104&gt;$B$36),$B$120,$B$121)</f>
        <v>#DIV/0!</v>
      </c>
      <c r="T104" s="8" t="e">
        <f>IF($Y$47=1,IF(AND($B$41&gt;$F$41,$B$41&gt;$J$41),F104,IF($F$41&gt;$J$41,K104,IF($J$41&gt;$F$41,P104,""))),IF($Y$47=2,F104,IF($Y$47=3,K104,IF($Y$47=4,P104,""))))</f>
        <v>#DIV/0!</v>
      </c>
      <c r="U104" s="8" t="e">
        <f>IF($Y$47=1,IF(AND($B$41&gt;$F$41,$B$41&gt;$J$41),G104,IF($F$41&gt;$J$41,L104,IF($J$41&gt;$F$41,Q104,""))),IF($Y$47=2,G104,IF($Y$47=3,L104,IF($Y$47=4,Q104,""))))</f>
        <v>#DIV/0!</v>
      </c>
      <c r="V104" s="8" t="e">
        <f>IF($Y$47=1,IF(AND($B$41&gt;$F$41,$B$41&gt;$J$41),H104,IF($F$41&gt;$J$41,M104,IF($J$41&gt;$F$41,R104,""))),IF($Y$47=2,H104,IF($Y$47=3,M104,IF($Y$47=4,R104,""))))</f>
        <v>#DIV/0!</v>
      </c>
    </row>
    <row r="105" spans="2:22" hidden="1" x14ac:dyDescent="0.25">
      <c r="B105" s="8" t="s">
        <v>28</v>
      </c>
      <c r="C105" s="8">
        <f>M21</f>
        <v>0</v>
      </c>
      <c r="D105" s="8" t="e">
        <f t="shared" si="3"/>
        <v>#DIV/0!</v>
      </c>
      <c r="E105" s="8" t="e">
        <f t="shared" si="4"/>
        <v>#DIV/0!</v>
      </c>
      <c r="J105" s="8" t="e">
        <f t="shared" si="5"/>
        <v>#DIV/0!</v>
      </c>
      <c r="O105" s="8" t="e">
        <f t="shared" si="6"/>
        <v>#DIV/0!</v>
      </c>
    </row>
    <row r="106" spans="2:22" hidden="1" x14ac:dyDescent="0.25">
      <c r="B106" s="8" t="s">
        <v>28</v>
      </c>
      <c r="C106" s="8">
        <f>N21</f>
        <v>0</v>
      </c>
      <c r="D106" s="8" t="e">
        <f t="shared" si="3"/>
        <v>#DIV/0!</v>
      </c>
      <c r="E106" s="8" t="e">
        <f t="shared" si="4"/>
        <v>#DIV/0!</v>
      </c>
      <c r="J106" s="8" t="e">
        <f t="shared" si="5"/>
        <v>#DIV/0!</v>
      </c>
      <c r="O106" s="8" t="e">
        <f t="shared" si="6"/>
        <v>#DIV/0!</v>
      </c>
    </row>
    <row r="107" spans="2:22" hidden="1" x14ac:dyDescent="0.25">
      <c r="B107" s="8" t="s">
        <v>29</v>
      </c>
      <c r="C107" s="8">
        <f>L22</f>
        <v>0</v>
      </c>
      <c r="D107" s="8" t="e">
        <f t="shared" si="3"/>
        <v>#DIV/0!</v>
      </c>
      <c r="E107" s="8" t="e">
        <f t="shared" si="4"/>
        <v>#DIV/0!</v>
      </c>
      <c r="F107" s="8" t="e">
        <f>AVERAGE(E107:E109)</f>
        <v>#DIV/0!</v>
      </c>
      <c r="G107" s="8" t="e">
        <f>_xlfn.STDEV.P(E107:E109)</f>
        <v>#DIV/0!</v>
      </c>
      <c r="H107" s="8" t="e">
        <f>IF(AND(F107&lt;$B$31, F107&gt;$B$37),$B$120,$B$121)</f>
        <v>#DIV/0!</v>
      </c>
      <c r="J107" s="8" t="e">
        <f t="shared" si="5"/>
        <v>#DIV/0!</v>
      </c>
      <c r="K107" s="8" t="e">
        <f>AVERAGE(J107:J109)</f>
        <v>#DIV/0!</v>
      </c>
      <c r="L107" s="8" t="e">
        <f>_xlfn.STDEV.P(J107:J109)</f>
        <v>#DIV/0!</v>
      </c>
      <c r="M107" s="8" t="e">
        <f>IF(AND(K107&lt;$B$32, K107&gt;$B$37),$B$120,$B$121)</f>
        <v>#DIV/0!</v>
      </c>
      <c r="O107" s="8" t="e">
        <f t="shared" si="6"/>
        <v>#DIV/0!</v>
      </c>
      <c r="P107" s="8" t="e">
        <f>AVERAGE(O107:O109)</f>
        <v>#DIV/0!</v>
      </c>
      <c r="Q107" s="8" t="e">
        <f>_xlfn.STDEV.P(O107:O109)</f>
        <v>#DIV/0!</v>
      </c>
      <c r="R107" s="8" t="e">
        <f>IF(AND(P107&lt;$B$31,P107&gt;$B$36),$B$120,$B$121)</f>
        <v>#DIV/0!</v>
      </c>
      <c r="T107" s="8" t="e">
        <f>IF($Y$47=1,IF(AND($B$41&gt;$F$41,$B$41&gt;$J$41),F107,IF($F$41&gt;$J$41,K107,IF($J$41&gt;$F$41,P107,""))),IF($Y$47=2,F107,IF($Y$47=3,K107,IF($Y$47=4,P107,""))))</f>
        <v>#DIV/0!</v>
      </c>
      <c r="U107" s="8" t="e">
        <f>IF($Y$47=1,IF(AND($B$41&gt;$F$41,$B$41&gt;$J$41),G107,IF($F$41&gt;$J$41,L107,IF($J$41&gt;$F$41,Q107,""))),IF($Y$47=2,G107,IF($Y$47=3,L107,IF($Y$47=4,Q107,""))))</f>
        <v>#DIV/0!</v>
      </c>
      <c r="V107" s="8" t="e">
        <f>IF($Y$47=1,IF(AND($B$41&gt;$F$41,$B$41&gt;$J$41),H107,IF($F$41&gt;$J$41,M107,IF($J$41&gt;$F$41,R107,""))),IF($Y$47=2,H107,IF($Y$47=3,M107,IF($Y$47=4,R107,""))))</f>
        <v>#DIV/0!</v>
      </c>
    </row>
    <row r="108" spans="2:22" hidden="1" x14ac:dyDescent="0.25">
      <c r="B108" s="8" t="s">
        <v>29</v>
      </c>
      <c r="C108" s="8">
        <f>M22</f>
        <v>0</v>
      </c>
      <c r="D108" s="8" t="e">
        <f t="shared" si="3"/>
        <v>#DIV/0!</v>
      </c>
      <c r="E108" s="8" t="e">
        <f t="shared" si="4"/>
        <v>#DIV/0!</v>
      </c>
      <c r="J108" s="8" t="e">
        <f t="shared" si="5"/>
        <v>#DIV/0!</v>
      </c>
      <c r="O108" s="8" t="e">
        <f t="shared" si="6"/>
        <v>#DIV/0!</v>
      </c>
    </row>
    <row r="109" spans="2:22" hidden="1" x14ac:dyDescent="0.25">
      <c r="B109" s="8" t="s">
        <v>29</v>
      </c>
      <c r="C109" s="8">
        <f>N22</f>
        <v>0</v>
      </c>
      <c r="D109" s="8" t="e">
        <f t="shared" si="3"/>
        <v>#DIV/0!</v>
      </c>
      <c r="E109" s="8" t="e">
        <f t="shared" si="4"/>
        <v>#DIV/0!</v>
      </c>
      <c r="J109" s="8" t="e">
        <f t="shared" si="5"/>
        <v>#DIV/0!</v>
      </c>
      <c r="O109" s="8" t="e">
        <f t="shared" si="6"/>
        <v>#DIV/0!</v>
      </c>
    </row>
    <row r="110" spans="2:22" hidden="1" x14ac:dyDescent="0.25">
      <c r="B110" s="8" t="s">
        <v>30</v>
      </c>
      <c r="C110" s="8">
        <f>L23</f>
        <v>0</v>
      </c>
      <c r="D110" s="8" t="e">
        <f t="shared" si="3"/>
        <v>#DIV/0!</v>
      </c>
      <c r="E110" s="8" t="e">
        <f t="shared" si="4"/>
        <v>#DIV/0!</v>
      </c>
      <c r="F110" s="8" t="e">
        <f>AVERAGE(E110:E112)</f>
        <v>#DIV/0!</v>
      </c>
      <c r="G110" s="8" t="e">
        <f>_xlfn.STDEV.P(E110:E112)</f>
        <v>#DIV/0!</v>
      </c>
      <c r="H110" s="8" t="e">
        <f>IF(AND(F110&lt;$B$31, F110&gt;$B$37),$B$120,$B$121)</f>
        <v>#DIV/0!</v>
      </c>
      <c r="J110" s="8" t="e">
        <f t="shared" si="5"/>
        <v>#DIV/0!</v>
      </c>
      <c r="K110" s="8" t="e">
        <f>AVERAGE(J110:J112)</f>
        <v>#DIV/0!</v>
      </c>
      <c r="L110" s="8" t="e">
        <f>_xlfn.STDEV.P(J110:J112)</f>
        <v>#DIV/0!</v>
      </c>
      <c r="M110" s="8" t="e">
        <f>IF(AND(K110&lt;$B$32, K110&gt;$B$37),$B$120,$B$121)</f>
        <v>#DIV/0!</v>
      </c>
      <c r="O110" s="8" t="e">
        <f t="shared" si="6"/>
        <v>#DIV/0!</v>
      </c>
      <c r="P110" s="8" t="e">
        <f>AVERAGE(O110:O112)</f>
        <v>#DIV/0!</v>
      </c>
      <c r="Q110" s="8" t="e">
        <f>_xlfn.STDEV.P(O110:O112)</f>
        <v>#DIV/0!</v>
      </c>
      <c r="R110" s="8" t="e">
        <f>IF(AND(P110&lt;$B$31,P110&gt;$B$36),$B$120,$B$121)</f>
        <v>#DIV/0!</v>
      </c>
      <c r="T110" s="8" t="e">
        <f>IF($Y$47=1,IF(AND($B$41&gt;$F$41,$B$41&gt;$J$41),F110,IF($F$41&gt;$J$41,K110,IF($J$41&gt;$F$41,P110,""))),IF($Y$47=2,F110,IF($Y$47=3,K110,IF($Y$47=4,P110,""))))</f>
        <v>#DIV/0!</v>
      </c>
      <c r="U110" s="8" t="e">
        <f>IF($Y$47=1,IF(AND($B$41&gt;$F$41,$B$41&gt;$J$41),G110,IF($F$41&gt;$J$41,L110,IF($J$41&gt;$F$41,Q110,""))),IF($Y$47=2,G110,IF($Y$47=3,L110,IF($Y$47=4,Q110,""))))</f>
        <v>#DIV/0!</v>
      </c>
      <c r="V110" s="8" t="e">
        <f>IF($Y$47=1,IF(AND($B$41&gt;$F$41,$B$41&gt;$J$41),H110,IF($F$41&gt;$J$41,M110,IF($J$41&gt;$F$41,R110,""))),IF($Y$47=2,H110,IF($Y$47=3,M110,IF($Y$47=4,R110,""))))</f>
        <v>#DIV/0!</v>
      </c>
    </row>
    <row r="111" spans="2:22" hidden="1" x14ac:dyDescent="0.25">
      <c r="B111" s="8" t="s">
        <v>30</v>
      </c>
      <c r="C111" s="8">
        <f>M23</f>
        <v>0</v>
      </c>
      <c r="D111" s="8" t="e">
        <f t="shared" si="3"/>
        <v>#DIV/0!</v>
      </c>
      <c r="E111" s="8" t="e">
        <f t="shared" si="4"/>
        <v>#DIV/0!</v>
      </c>
      <c r="J111" s="8" t="e">
        <f t="shared" si="5"/>
        <v>#DIV/0!</v>
      </c>
      <c r="O111" s="8" t="e">
        <f t="shared" si="6"/>
        <v>#DIV/0!</v>
      </c>
    </row>
    <row r="112" spans="2:22" hidden="1" x14ac:dyDescent="0.25">
      <c r="B112" s="8" t="s">
        <v>30</v>
      </c>
      <c r="C112" s="8">
        <f>N23</f>
        <v>0</v>
      </c>
      <c r="D112" s="8" t="e">
        <f t="shared" si="3"/>
        <v>#DIV/0!</v>
      </c>
      <c r="E112" s="8" t="e">
        <f t="shared" ref="E112:E118" si="7">IF(D112&gt;0,(D112/$B$44)^(1/$C$44),"")</f>
        <v>#DIV/0!</v>
      </c>
      <c r="J112" s="8" t="e">
        <f t="shared" ref="J112:J118" si="8">IF(D112&gt;0,(D112/$F$44)^(1/$G$44),"")</f>
        <v>#DIV/0!</v>
      </c>
      <c r="O112" s="8" t="e">
        <f t="shared" ref="O112:O118" si="9">IF(D112&gt;0,(D112/$J$44)^(1/$K$44),"")</f>
        <v>#DIV/0!</v>
      </c>
    </row>
    <row r="113" spans="2:22" hidden="1" x14ac:dyDescent="0.25">
      <c r="B113" s="8" t="s">
        <v>31</v>
      </c>
      <c r="C113" s="8">
        <f>L24</f>
        <v>0</v>
      </c>
      <c r="D113" s="8" t="e">
        <f t="shared" si="3"/>
        <v>#DIV/0!</v>
      </c>
      <c r="E113" s="8" t="e">
        <f t="shared" si="7"/>
        <v>#DIV/0!</v>
      </c>
      <c r="F113" s="8" t="e">
        <f>AVERAGE(E113:E115)</f>
        <v>#DIV/0!</v>
      </c>
      <c r="G113" s="8" t="e">
        <f>_xlfn.STDEV.P(E113:E115)</f>
        <v>#DIV/0!</v>
      </c>
      <c r="H113" s="8" t="e">
        <f>IF(AND(F113&lt;$B$31, F113&gt;$B$37),$B$120,$B$121)</f>
        <v>#DIV/0!</v>
      </c>
      <c r="J113" s="8" t="e">
        <f t="shared" si="8"/>
        <v>#DIV/0!</v>
      </c>
      <c r="K113" s="8" t="e">
        <f>AVERAGE(J113:J115)</f>
        <v>#DIV/0!</v>
      </c>
      <c r="L113" s="8" t="e">
        <f>_xlfn.STDEV.P(J113:J115)</f>
        <v>#DIV/0!</v>
      </c>
      <c r="M113" s="8" t="e">
        <f>IF(AND(K113&lt;$B$32, K113&gt;$B$37),$B$120,$B$121)</f>
        <v>#DIV/0!</v>
      </c>
      <c r="O113" s="8" t="e">
        <f t="shared" si="9"/>
        <v>#DIV/0!</v>
      </c>
      <c r="P113" s="8" t="e">
        <f>AVERAGE(O113:O115)</f>
        <v>#DIV/0!</v>
      </c>
      <c r="Q113" s="8" t="e">
        <f>_xlfn.STDEV.P(O113:O115)</f>
        <v>#DIV/0!</v>
      </c>
      <c r="R113" s="8" t="e">
        <f>IF(AND(P113&lt;$B$31,P113&gt;$B$36),$B$120,$B$121)</f>
        <v>#DIV/0!</v>
      </c>
      <c r="T113" s="8" t="e">
        <f>IF($Y$47=1,IF(AND($B$41&gt;$F$41,$B$41&gt;$J$41),F113,IF($F$41&gt;$J$41,K113,IF($J$41&gt;$F$41,P113,""))),IF($Y$47=2,F113,IF($Y$47=3,K113,IF($Y$47=4,P113,""))))</f>
        <v>#DIV/0!</v>
      </c>
      <c r="U113" s="8" t="e">
        <f>IF($Y$47=1,IF(AND($B$41&gt;$F$41,$B$41&gt;$J$41),G113,IF($F$41&gt;$J$41,L113,IF($J$41&gt;$F$41,Q113,""))),IF($Y$47=2,G113,IF($Y$47=3,L113,IF($Y$47=4,Q113,""))))</f>
        <v>#DIV/0!</v>
      </c>
      <c r="V113" s="8" t="e">
        <f>IF($Y$47=1,IF(AND($B$41&gt;$F$41,$B$41&gt;$J$41),H113,IF($F$41&gt;$J$41,M113,IF($J$41&gt;$F$41,R113,""))),IF($Y$47=2,H113,IF($Y$47=3,M113,IF($Y$47=4,R113,""))))</f>
        <v>#DIV/0!</v>
      </c>
    </row>
    <row r="114" spans="2:22" hidden="1" x14ac:dyDescent="0.25">
      <c r="B114" s="8" t="s">
        <v>31</v>
      </c>
      <c r="C114" s="8">
        <f>M24</f>
        <v>0</v>
      </c>
      <c r="D114" s="8" t="e">
        <f t="shared" ref="D114:D118" si="10">C114-$C$27</f>
        <v>#DIV/0!</v>
      </c>
      <c r="E114" s="8" t="e">
        <f t="shared" si="7"/>
        <v>#DIV/0!</v>
      </c>
      <c r="J114" s="8" t="e">
        <f t="shared" si="8"/>
        <v>#DIV/0!</v>
      </c>
      <c r="O114" s="8" t="e">
        <f t="shared" si="9"/>
        <v>#DIV/0!</v>
      </c>
    </row>
    <row r="115" spans="2:22" hidden="1" x14ac:dyDescent="0.25">
      <c r="B115" s="8" t="s">
        <v>31</v>
      </c>
      <c r="C115" s="8">
        <f>N24</f>
        <v>0</v>
      </c>
      <c r="D115" s="8" t="e">
        <f t="shared" si="10"/>
        <v>#DIV/0!</v>
      </c>
      <c r="E115" s="8" t="e">
        <f t="shared" si="7"/>
        <v>#DIV/0!</v>
      </c>
      <c r="J115" s="8" t="e">
        <f t="shared" si="8"/>
        <v>#DIV/0!</v>
      </c>
      <c r="O115" s="8" t="e">
        <f t="shared" si="9"/>
        <v>#DIV/0!</v>
      </c>
    </row>
    <row r="116" spans="2:22" hidden="1" x14ac:dyDescent="0.25">
      <c r="B116" s="8" t="s">
        <v>32</v>
      </c>
      <c r="C116" s="8">
        <f>L25</f>
        <v>0</v>
      </c>
      <c r="D116" s="8" t="e">
        <f t="shared" si="10"/>
        <v>#DIV/0!</v>
      </c>
      <c r="E116" s="8" t="e">
        <f t="shared" si="7"/>
        <v>#DIV/0!</v>
      </c>
      <c r="F116" s="8" t="e">
        <f>AVERAGE(E116:E118)</f>
        <v>#DIV/0!</v>
      </c>
      <c r="G116" s="8" t="e">
        <f>_xlfn.STDEV.P(E116:E118)</f>
        <v>#DIV/0!</v>
      </c>
      <c r="H116" s="8" t="e">
        <f>IF(AND(F116&lt;$B$31, F116&gt;$B$37),$B$120,$B$121)</f>
        <v>#DIV/0!</v>
      </c>
      <c r="J116" s="8" t="e">
        <f t="shared" si="8"/>
        <v>#DIV/0!</v>
      </c>
      <c r="K116" s="8" t="e">
        <f>AVERAGE(J116:J118)</f>
        <v>#DIV/0!</v>
      </c>
      <c r="L116" s="8" t="e">
        <f>_xlfn.STDEV.P(J116:J118)</f>
        <v>#DIV/0!</v>
      </c>
      <c r="M116" s="8" t="e">
        <f>IF(AND(K116&lt;$B$32, K116&gt;$B$37),$B$120,$B$121)</f>
        <v>#DIV/0!</v>
      </c>
      <c r="O116" s="8" t="e">
        <f t="shared" si="9"/>
        <v>#DIV/0!</v>
      </c>
      <c r="P116" s="8" t="e">
        <f>AVERAGE(O116:O118)</f>
        <v>#DIV/0!</v>
      </c>
      <c r="Q116" s="8" t="e">
        <f>_xlfn.STDEV.P(O116:O118)</f>
        <v>#DIV/0!</v>
      </c>
      <c r="R116" s="8" t="e">
        <f>IF(AND(P116&lt;$B$31,P116&gt;$B$36),$B$120,$B$121)</f>
        <v>#DIV/0!</v>
      </c>
      <c r="T116" s="8" t="e">
        <f>IF($Y$47=1,IF(AND($B$41&gt;$F$41,$B$41&gt;$J$41),F116,IF($F$41&gt;$J$41,K116,IF($J$41&gt;$F$41,P116,""))),IF($Y$47=2,F116,IF($Y$47=3,K116,IF($Y$47=4,P116,""))))</f>
        <v>#DIV/0!</v>
      </c>
      <c r="U116" s="8" t="e">
        <f>IF($Y$47=1,IF(AND($B$41&gt;$F$41,$B$41&gt;$J$41),G116,IF($F$41&gt;$J$41,L116,IF($J$41&gt;$F$41,Q116,""))),IF($Y$47=2,G116,IF($Y$47=3,L116,IF($Y$47=4,Q116,""))))</f>
        <v>#DIV/0!</v>
      </c>
      <c r="V116" s="8" t="e">
        <f>IF($Y$47=1,IF(AND($B$41&gt;$F$41,$B$41&gt;$J$41),H116,IF($F$41&gt;$J$41,M116,IF($J$41&gt;$F$41,R116,""))),IF($Y$47=2,H116,IF($Y$47=3,M116,IF($Y$47=4,R116,""))))</f>
        <v>#DIV/0!</v>
      </c>
    </row>
    <row r="117" spans="2:22" hidden="1" x14ac:dyDescent="0.25">
      <c r="B117" s="8" t="s">
        <v>32</v>
      </c>
      <c r="C117" s="8">
        <f>M25</f>
        <v>0</v>
      </c>
      <c r="D117" s="8" t="e">
        <f t="shared" si="10"/>
        <v>#DIV/0!</v>
      </c>
      <c r="E117" s="8" t="e">
        <f t="shared" si="7"/>
        <v>#DIV/0!</v>
      </c>
      <c r="J117" s="8" t="e">
        <f t="shared" si="8"/>
        <v>#DIV/0!</v>
      </c>
      <c r="O117" s="8" t="e">
        <f t="shared" si="9"/>
        <v>#DIV/0!</v>
      </c>
    </row>
    <row r="118" spans="2:22" hidden="1" x14ac:dyDescent="0.25">
      <c r="B118" s="8" t="s">
        <v>32</v>
      </c>
      <c r="C118" s="8">
        <f>N25</f>
        <v>0</v>
      </c>
      <c r="D118" s="8" t="e">
        <f t="shared" si="10"/>
        <v>#DIV/0!</v>
      </c>
      <c r="E118" s="8" t="e">
        <f t="shared" si="7"/>
        <v>#DIV/0!</v>
      </c>
      <c r="J118" s="8" t="e">
        <f t="shared" si="8"/>
        <v>#DIV/0!</v>
      </c>
      <c r="O118" s="8" t="e">
        <f t="shared" si="9"/>
        <v>#DIV/0!</v>
      </c>
    </row>
    <row r="119" spans="2:22" hidden="1" x14ac:dyDescent="0.25"/>
    <row r="120" spans="2:22" hidden="1" x14ac:dyDescent="0.25">
      <c r="B120" s="8" t="s">
        <v>37</v>
      </c>
    </row>
    <row r="121" spans="2:22" hidden="1" x14ac:dyDescent="0.25">
      <c r="B121" s="9" t="s">
        <v>36</v>
      </c>
    </row>
    <row r="122" spans="2:22" hidden="1" x14ac:dyDescent="0.25"/>
    <row r="123" spans="2:22" hidden="1" x14ac:dyDescent="0.25">
      <c r="B123" s="8" t="e">
        <f>IF(0.99&gt;B41,B125,B126)</f>
        <v>#VALUE!</v>
      </c>
    </row>
    <row r="124" spans="2:22" hidden="1" x14ac:dyDescent="0.25"/>
    <row r="125" spans="2:22" hidden="1" x14ac:dyDescent="0.25">
      <c r="B125" s="9" t="s">
        <v>46</v>
      </c>
    </row>
    <row r="126" spans="2:22" hidden="1" x14ac:dyDescent="0.25">
      <c r="B126" s="8" t="s">
        <v>47</v>
      </c>
    </row>
    <row r="127" spans="2:22" hidden="1" x14ac:dyDescent="0.25"/>
  </sheetData>
  <sheetProtection algorithmName="SHA-512" hashValue="ikn1p1OByem30gsC4tngj29FxBxBgLYFARdlfcuJ6BXOSDbW3ZeD60VM1t3mCXLZbtyInQzZIxfyP38HWzdHVA==" saltValue="GJ6vn/gGYtAu355Moi9G6w==" spinCount="100000" sheet="1" objects="1" scenarios="1"/>
  <mergeCells count="33">
    <mergeCell ref="C5:E5"/>
    <mergeCell ref="F5:H5"/>
    <mergeCell ref="I5:K5"/>
    <mergeCell ref="L5:N5"/>
    <mergeCell ref="C6:E6"/>
    <mergeCell ref="F6:H6"/>
    <mergeCell ref="I6:K6"/>
    <mergeCell ref="L6:N6"/>
    <mergeCell ref="C7:E7"/>
    <mergeCell ref="F7:H7"/>
    <mergeCell ref="I7:K7"/>
    <mergeCell ref="L7:N7"/>
    <mergeCell ref="C8:E8"/>
    <mergeCell ref="F8:H8"/>
    <mergeCell ref="I8:K8"/>
    <mergeCell ref="L8:N8"/>
    <mergeCell ref="C9:E9"/>
    <mergeCell ref="F9:H9"/>
    <mergeCell ref="I9:K9"/>
    <mergeCell ref="L9:N9"/>
    <mergeCell ref="C10:E10"/>
    <mergeCell ref="F10:H10"/>
    <mergeCell ref="I10:K10"/>
    <mergeCell ref="L10:N10"/>
    <mergeCell ref="B14:N16"/>
    <mergeCell ref="C11:E11"/>
    <mergeCell ref="F11:H11"/>
    <mergeCell ref="I11:K11"/>
    <mergeCell ref="L11:N11"/>
    <mergeCell ref="C12:E12"/>
    <mergeCell ref="F12:H12"/>
    <mergeCell ref="I12:K12"/>
    <mergeCell ref="L12:N12"/>
  </mergeCells>
  <conditionalFormatting sqref="I119 H47:H118 M47:M118">
    <cfRule type="containsText" dxfId="30" priority="24" operator="containsText" text="Outside Range">
      <formula>NOT(ISERROR(SEARCH("Outside Range",H47)))</formula>
    </cfRule>
  </conditionalFormatting>
  <conditionalFormatting sqref="O119">
    <cfRule type="containsText" dxfId="29" priority="23" operator="containsText" text="Outside Range">
      <formula>NOT(ISERROR(SEARCH("Outside Range",O119)))</formula>
    </cfRule>
  </conditionalFormatting>
  <conditionalFormatting sqref="R47:R64">
    <cfRule type="containsText" dxfId="28" priority="22" operator="containsText" text="Outside Range">
      <formula>NOT(ISERROR(SEARCH("Outside Range",R47)))</formula>
    </cfRule>
  </conditionalFormatting>
  <conditionalFormatting sqref="R66:R67 R69:R70 R72:R73 R75:R76 R78:R79 R81:R82">
    <cfRule type="containsText" dxfId="27" priority="21" operator="containsText" text="Outside Range">
      <formula>NOT(ISERROR(SEARCH("Outside Range",R66)))</formula>
    </cfRule>
  </conditionalFormatting>
  <conditionalFormatting sqref="R84:R85 R87:R88 R90:R91 R93:R94 R96:R97 R99:R100">
    <cfRule type="containsText" dxfId="26" priority="20" operator="containsText" text="Outside Range">
      <formula>NOT(ISERROR(SEARCH("Outside Range",R84)))</formula>
    </cfRule>
  </conditionalFormatting>
  <conditionalFormatting sqref="R102:R103 R105:R106 R108:R109 R111:R112 R114:R115 R117:R118">
    <cfRule type="containsText" dxfId="25" priority="19" operator="containsText" text="Outside Range">
      <formula>NOT(ISERROR(SEARCH("Outside Range",R102)))</formula>
    </cfRule>
  </conditionalFormatting>
  <conditionalFormatting sqref="R65">
    <cfRule type="containsText" dxfId="24" priority="18" operator="containsText" text="Outside Range">
      <formula>NOT(ISERROR(SEARCH("Outside Range",R65)))</formula>
    </cfRule>
  </conditionalFormatting>
  <conditionalFormatting sqref="R68">
    <cfRule type="containsText" dxfId="23" priority="17" operator="containsText" text="Outside Range">
      <formula>NOT(ISERROR(SEARCH("Outside Range",R68)))</formula>
    </cfRule>
  </conditionalFormatting>
  <conditionalFormatting sqref="R71">
    <cfRule type="containsText" dxfId="22" priority="16" operator="containsText" text="Outside Range">
      <formula>NOT(ISERROR(SEARCH("Outside Range",R71)))</formula>
    </cfRule>
  </conditionalFormatting>
  <conditionalFormatting sqref="R74">
    <cfRule type="containsText" dxfId="21" priority="15" operator="containsText" text="Outside Range">
      <formula>NOT(ISERROR(SEARCH("Outside Range",R74)))</formula>
    </cfRule>
  </conditionalFormatting>
  <conditionalFormatting sqref="R77">
    <cfRule type="containsText" dxfId="20" priority="14" operator="containsText" text="Outside Range">
      <formula>NOT(ISERROR(SEARCH("Outside Range",R77)))</formula>
    </cfRule>
  </conditionalFormatting>
  <conditionalFormatting sqref="R80">
    <cfRule type="containsText" dxfId="19" priority="13" operator="containsText" text="Outside Range">
      <formula>NOT(ISERROR(SEARCH("Outside Range",R80)))</formula>
    </cfRule>
  </conditionalFormatting>
  <conditionalFormatting sqref="R83">
    <cfRule type="containsText" dxfId="18" priority="12" operator="containsText" text="Outside Range">
      <formula>NOT(ISERROR(SEARCH("Outside Range",R83)))</formula>
    </cfRule>
  </conditionalFormatting>
  <conditionalFormatting sqref="R86">
    <cfRule type="containsText" dxfId="17" priority="11" operator="containsText" text="Outside Range">
      <formula>NOT(ISERROR(SEARCH("Outside Range",R86)))</formula>
    </cfRule>
  </conditionalFormatting>
  <conditionalFormatting sqref="R89">
    <cfRule type="containsText" dxfId="16" priority="10" operator="containsText" text="Outside Range">
      <formula>NOT(ISERROR(SEARCH("Outside Range",R89)))</formula>
    </cfRule>
  </conditionalFormatting>
  <conditionalFormatting sqref="R92">
    <cfRule type="containsText" dxfId="15" priority="9" operator="containsText" text="Outside Range">
      <formula>NOT(ISERROR(SEARCH("Outside Range",R92)))</formula>
    </cfRule>
  </conditionalFormatting>
  <conditionalFormatting sqref="R95">
    <cfRule type="containsText" dxfId="14" priority="8" operator="containsText" text="Outside Range">
      <formula>NOT(ISERROR(SEARCH("Outside Range",R95)))</formula>
    </cfRule>
  </conditionalFormatting>
  <conditionalFormatting sqref="R98">
    <cfRule type="containsText" dxfId="13" priority="7" operator="containsText" text="Outside Range">
      <formula>NOT(ISERROR(SEARCH("Outside Range",R98)))</formula>
    </cfRule>
  </conditionalFormatting>
  <conditionalFormatting sqref="R101">
    <cfRule type="containsText" dxfId="12" priority="6" operator="containsText" text="Outside Range">
      <formula>NOT(ISERROR(SEARCH("Outside Range",R101)))</formula>
    </cfRule>
  </conditionalFormatting>
  <conditionalFormatting sqref="R104">
    <cfRule type="containsText" dxfId="11" priority="5" operator="containsText" text="Outside Range">
      <formula>NOT(ISERROR(SEARCH("Outside Range",R104)))</formula>
    </cfRule>
  </conditionalFormatting>
  <conditionalFormatting sqref="R107">
    <cfRule type="containsText" dxfId="10" priority="4" operator="containsText" text="Outside Range">
      <formula>NOT(ISERROR(SEARCH("Outside Range",R107)))</formula>
    </cfRule>
  </conditionalFormatting>
  <conditionalFormatting sqref="R110">
    <cfRule type="containsText" dxfId="9" priority="3" operator="containsText" text="Outside Range">
      <formula>NOT(ISERROR(SEARCH("Outside Range",R110)))</formula>
    </cfRule>
  </conditionalFormatting>
  <conditionalFormatting sqref="R113">
    <cfRule type="containsText" dxfId="8" priority="2" operator="containsText" text="Outside Range">
      <formula>NOT(ISERROR(SEARCH("Outside Range",R113)))</formula>
    </cfRule>
  </conditionalFormatting>
  <conditionalFormatting sqref="R116">
    <cfRule type="containsText" dxfId="7" priority="1" operator="containsText" text="Outside Range">
      <formula>NOT(ISERROR(SEARCH("Outside Range",R116)))</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985" r:id="rId4" name="Drop Down 1">
              <controlPr locked="0" defaultSize="0" autoLine="0" autoPict="0">
                <anchor moveWithCells="1">
                  <from>
                    <xdr:col>15</xdr:col>
                    <xdr:colOff>0</xdr:colOff>
                    <xdr:row>4</xdr:row>
                    <xdr:rowOff>0</xdr:rowOff>
                  </from>
                  <to>
                    <xdr:col>16</xdr:col>
                    <xdr:colOff>0</xdr:colOff>
                    <xdr:row>5</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50"/>
  <sheetViews>
    <sheetView zoomScaleNormal="100" workbookViewId="0">
      <selection activeCell="B8" sqref="B8"/>
    </sheetView>
  </sheetViews>
  <sheetFormatPr defaultColWidth="9.140625" defaultRowHeight="15" x14ac:dyDescent="0.25"/>
  <cols>
    <col min="1" max="2" width="9.140625" style="8"/>
    <col min="3" max="3" width="11.85546875" style="8" customWidth="1"/>
    <col min="4" max="4" width="11.85546875" style="8" bestFit="1" customWidth="1"/>
    <col min="5" max="5" width="9" style="8" bestFit="1" customWidth="1"/>
    <col min="6" max="6" width="2.140625" style="8" customWidth="1"/>
    <col min="7" max="7" width="14" style="8" bestFit="1" customWidth="1"/>
    <col min="8" max="8" width="9.140625" style="8" customWidth="1"/>
    <col min="9" max="9" width="13.85546875" style="8" customWidth="1"/>
    <col min="10" max="10" width="14.140625" style="8" bestFit="1" customWidth="1"/>
    <col min="11" max="11" width="18.85546875" style="8" bestFit="1" customWidth="1"/>
    <col min="12" max="12" width="11.85546875" style="8" bestFit="1" customWidth="1"/>
    <col min="13" max="13" width="12" style="8" bestFit="1" customWidth="1"/>
    <col min="14" max="14" width="14" style="8" bestFit="1" customWidth="1"/>
    <col min="15" max="15" width="2.7109375" style="8" customWidth="1"/>
    <col min="16" max="16" width="20.42578125" style="8" bestFit="1" customWidth="1"/>
    <col min="17" max="17" width="9.140625" style="8"/>
    <col min="18" max="18" width="14.140625" style="8" bestFit="1" customWidth="1"/>
    <col min="19" max="19" width="18.85546875" style="8" bestFit="1" customWidth="1"/>
    <col min="20" max="20" width="11.85546875" style="8" bestFit="1" customWidth="1"/>
    <col min="21" max="21" width="20.42578125" style="8" bestFit="1" customWidth="1"/>
    <col min="22" max="22" width="14" style="8" bestFit="1" customWidth="1"/>
    <col min="23" max="23" width="2.7109375" style="8" customWidth="1"/>
    <col min="24" max="24" width="20.42578125" style="8" bestFit="1" customWidth="1"/>
    <col min="25" max="16384" width="9.140625" style="8"/>
  </cols>
  <sheetData>
    <row r="1" spans="2:11" ht="15" customHeight="1" x14ac:dyDescent="0.25">
      <c r="B1" s="44" t="s">
        <v>68</v>
      </c>
      <c r="C1" s="44"/>
      <c r="D1" s="44"/>
      <c r="E1" s="44"/>
      <c r="F1" s="44"/>
      <c r="G1" s="44"/>
      <c r="H1" s="44"/>
      <c r="I1" s="44"/>
    </row>
    <row r="2" spans="2:11" ht="15" customHeight="1" x14ac:dyDescent="0.25">
      <c r="B2" s="44"/>
      <c r="C2" s="44"/>
      <c r="D2" s="44"/>
      <c r="E2" s="44"/>
      <c r="F2" s="44"/>
      <c r="G2" s="44"/>
      <c r="H2" s="44"/>
      <c r="I2" s="44"/>
    </row>
    <row r="3" spans="2:11" s="10" customFormat="1" x14ac:dyDescent="0.25">
      <c r="B3" s="45" t="s">
        <v>50</v>
      </c>
      <c r="C3" s="45"/>
      <c r="D3" s="45"/>
      <c r="E3" s="45"/>
      <c r="F3" s="45"/>
      <c r="G3" s="45"/>
      <c r="H3" s="45"/>
      <c r="I3" s="45"/>
    </row>
    <row r="4" spans="2:11" s="10" customFormat="1" x14ac:dyDescent="0.25">
      <c r="B4" s="45" t="s">
        <v>39</v>
      </c>
      <c r="C4" s="45"/>
      <c r="D4" s="45"/>
      <c r="E4" s="45"/>
      <c r="F4" s="45"/>
      <c r="G4" s="45"/>
      <c r="H4" s="45"/>
      <c r="I4" s="45"/>
    </row>
    <row r="5" spans="2:11" s="10" customFormat="1" x14ac:dyDescent="0.25">
      <c r="B5" s="45" t="e">
        <f>'QuantiFluor Open'!$Y$48</f>
        <v>#VALUE!</v>
      </c>
      <c r="C5" s="45"/>
      <c r="D5" s="45"/>
      <c r="E5" s="45"/>
      <c r="F5" s="45"/>
      <c r="G5" s="45"/>
      <c r="H5" s="45"/>
      <c r="I5" s="45"/>
    </row>
    <row r="6" spans="2:11" s="10" customFormat="1" ht="15" customHeight="1" x14ac:dyDescent="0.25">
      <c r="B6" s="24"/>
      <c r="C6" s="24"/>
      <c r="D6" s="24"/>
      <c r="E6" s="24"/>
      <c r="F6" s="24"/>
      <c r="G6" s="46" t="s">
        <v>38</v>
      </c>
      <c r="H6" s="46"/>
      <c r="I6" s="24"/>
    </row>
    <row r="7" spans="2:11" ht="30" x14ac:dyDescent="0.25">
      <c r="B7" s="25" t="s">
        <v>40</v>
      </c>
      <c r="C7" s="25" t="s">
        <v>41</v>
      </c>
      <c r="D7" s="25" t="s">
        <v>42</v>
      </c>
      <c r="E7" s="25" t="s">
        <v>44</v>
      </c>
      <c r="G7" s="25" t="s">
        <v>34</v>
      </c>
      <c r="H7" s="25" t="s">
        <v>51</v>
      </c>
      <c r="I7" s="25"/>
    </row>
    <row r="8" spans="2:11" x14ac:dyDescent="0.25">
      <c r="B8" s="14">
        <v>1</v>
      </c>
      <c r="C8" s="15">
        <v>1</v>
      </c>
      <c r="D8" s="8" t="str">
        <f>'QuantiFluor Open'!$F$5</f>
        <v>Unknown 1</v>
      </c>
      <c r="E8" s="2" t="e">
        <f>'QuantiFluor Open'!T47</f>
        <v>#DIV/0!</v>
      </c>
      <c r="G8" s="16" t="e">
        <f>E8/C8*B8</f>
        <v>#DIV/0!</v>
      </c>
      <c r="H8" s="2" t="e">
        <f>'QuantiFluor Open'!U47/C8*B8</f>
        <v>#DIV/0!</v>
      </c>
      <c r="I8" s="8" t="e">
        <f>'QuantiFluor Open'!V47</f>
        <v>#DIV/0!</v>
      </c>
    </row>
    <row r="9" spans="2:11" x14ac:dyDescent="0.25">
      <c r="B9" s="14">
        <v>1</v>
      </c>
      <c r="C9" s="15">
        <v>1</v>
      </c>
      <c r="D9" s="8" t="str">
        <f>'QuantiFluor Open'!$F$6</f>
        <v>Unknown 2</v>
      </c>
      <c r="E9" s="2" t="e">
        <f>'QuantiFluor Open'!T50</f>
        <v>#DIV/0!</v>
      </c>
      <c r="G9" s="16" t="e">
        <f t="shared" ref="G9:G31" si="0">E9/C9*B9</f>
        <v>#DIV/0!</v>
      </c>
      <c r="H9" s="2" t="e">
        <f>'QuantiFluor Open'!U50/C9*B9</f>
        <v>#DIV/0!</v>
      </c>
      <c r="I9" s="8" t="e">
        <f>'QuantiFluor Open'!V50</f>
        <v>#DIV/0!</v>
      </c>
    </row>
    <row r="10" spans="2:11" x14ac:dyDescent="0.25">
      <c r="B10" s="14">
        <v>1</v>
      </c>
      <c r="C10" s="15">
        <v>1</v>
      </c>
      <c r="D10" s="8" t="str">
        <f>'QuantiFluor Open'!$F$7</f>
        <v>Unknown 3</v>
      </c>
      <c r="E10" s="2" t="e">
        <f>'QuantiFluor Open'!T53</f>
        <v>#DIV/0!</v>
      </c>
      <c r="G10" s="16" t="e">
        <f t="shared" si="0"/>
        <v>#DIV/0!</v>
      </c>
      <c r="H10" s="2" t="e">
        <f>'QuantiFluor Open'!U53/C10*B10</f>
        <v>#DIV/0!</v>
      </c>
      <c r="I10" s="8" t="e">
        <f>'QuantiFluor Open'!V53</f>
        <v>#DIV/0!</v>
      </c>
    </row>
    <row r="11" spans="2:11" x14ac:dyDescent="0.25">
      <c r="B11" s="14">
        <v>1</v>
      </c>
      <c r="C11" s="15">
        <v>1</v>
      </c>
      <c r="D11" s="8" t="str">
        <f>'QuantiFluor Open'!$F$8</f>
        <v>Unknown 4</v>
      </c>
      <c r="E11" s="2" t="e">
        <f>'QuantiFluor Open'!T56</f>
        <v>#DIV/0!</v>
      </c>
      <c r="G11" s="16" t="e">
        <f t="shared" si="0"/>
        <v>#DIV/0!</v>
      </c>
      <c r="H11" s="2" t="e">
        <f>'QuantiFluor Open'!U56/C11*B11</f>
        <v>#DIV/0!</v>
      </c>
      <c r="I11" s="8" t="e">
        <f>'QuantiFluor Open'!V56</f>
        <v>#DIV/0!</v>
      </c>
      <c r="K11" s="2"/>
    </row>
    <row r="12" spans="2:11" x14ac:dyDescent="0.25">
      <c r="B12" s="14">
        <v>1</v>
      </c>
      <c r="C12" s="15">
        <v>1</v>
      </c>
      <c r="D12" s="8" t="str">
        <f>'QuantiFluor Open'!$F$9</f>
        <v>Unknown 5</v>
      </c>
      <c r="E12" s="2" t="e">
        <f>'QuantiFluor Open'!T59</f>
        <v>#DIV/0!</v>
      </c>
      <c r="G12" s="16" t="e">
        <f t="shared" si="0"/>
        <v>#DIV/0!</v>
      </c>
      <c r="H12" s="2" t="e">
        <f>'QuantiFluor Open'!U59/C12*B12</f>
        <v>#DIV/0!</v>
      </c>
      <c r="I12" s="8" t="e">
        <f>'QuantiFluor Open'!V59</f>
        <v>#DIV/0!</v>
      </c>
      <c r="K12" s="2"/>
    </row>
    <row r="13" spans="2:11" x14ac:dyDescent="0.25">
      <c r="B13" s="14">
        <v>1</v>
      </c>
      <c r="C13" s="15">
        <v>1</v>
      </c>
      <c r="D13" s="8" t="str">
        <f>'QuantiFluor Open'!$F$10</f>
        <v>Unknown 6</v>
      </c>
      <c r="E13" s="2" t="e">
        <f>'QuantiFluor Open'!T62</f>
        <v>#DIV/0!</v>
      </c>
      <c r="G13" s="16" t="e">
        <f t="shared" si="0"/>
        <v>#DIV/0!</v>
      </c>
      <c r="H13" s="2" t="e">
        <f>'QuantiFluor Open'!U62/C13*B13</f>
        <v>#DIV/0!</v>
      </c>
      <c r="I13" s="8" t="e">
        <f>'QuantiFluor Open'!V62</f>
        <v>#DIV/0!</v>
      </c>
      <c r="K13" s="2"/>
    </row>
    <row r="14" spans="2:11" x14ac:dyDescent="0.25">
      <c r="B14" s="14">
        <v>1</v>
      </c>
      <c r="C14" s="15">
        <v>1</v>
      </c>
      <c r="D14" s="8" t="str">
        <f>'QuantiFluor Open'!$F$11</f>
        <v>Unknown 7</v>
      </c>
      <c r="E14" s="2" t="e">
        <f>'QuantiFluor Open'!T65</f>
        <v>#DIV/0!</v>
      </c>
      <c r="G14" s="16" t="e">
        <f t="shared" si="0"/>
        <v>#DIV/0!</v>
      </c>
      <c r="H14" s="2" t="e">
        <f>'QuantiFluor Open'!U65/C14*B14</f>
        <v>#DIV/0!</v>
      </c>
      <c r="I14" s="8" t="e">
        <f>'QuantiFluor Open'!V65</f>
        <v>#DIV/0!</v>
      </c>
      <c r="K14" s="2"/>
    </row>
    <row r="15" spans="2:11" x14ac:dyDescent="0.25">
      <c r="B15" s="14">
        <v>1</v>
      </c>
      <c r="C15" s="15">
        <v>1</v>
      </c>
      <c r="D15" s="8" t="str">
        <f>'QuantiFluor Open'!$F$12</f>
        <v>Unknown 8</v>
      </c>
      <c r="E15" s="2" t="e">
        <f>'QuantiFluor Open'!T68</f>
        <v>#DIV/0!</v>
      </c>
      <c r="G15" s="16" t="e">
        <f t="shared" si="0"/>
        <v>#DIV/0!</v>
      </c>
      <c r="H15" s="2" t="e">
        <f>'QuantiFluor Open'!U68/C15*B15</f>
        <v>#DIV/0!</v>
      </c>
      <c r="I15" s="8" t="e">
        <f>'QuantiFluor Open'!V68</f>
        <v>#DIV/0!</v>
      </c>
    </row>
    <row r="16" spans="2:11" x14ac:dyDescent="0.25">
      <c r="B16" s="14">
        <v>1</v>
      </c>
      <c r="C16" s="15">
        <v>1</v>
      </c>
      <c r="D16" s="8" t="str">
        <f>'QuantiFluor Open'!$I$5</f>
        <v>Unknown 9</v>
      </c>
      <c r="E16" s="2" t="e">
        <f>'QuantiFluor Open'!T71</f>
        <v>#DIV/0!</v>
      </c>
      <c r="G16" s="16" t="e">
        <f t="shared" si="0"/>
        <v>#DIV/0!</v>
      </c>
      <c r="H16" s="2" t="e">
        <f>'QuantiFluor Open'!U71/C16*B16</f>
        <v>#DIV/0!</v>
      </c>
      <c r="I16" s="8" t="e">
        <f>'QuantiFluor Open'!V71</f>
        <v>#DIV/0!</v>
      </c>
    </row>
    <row r="17" spans="1:10" x14ac:dyDescent="0.25">
      <c r="B17" s="14">
        <v>1</v>
      </c>
      <c r="C17" s="15">
        <v>1</v>
      </c>
      <c r="D17" s="8" t="str">
        <f>'QuantiFluor Open'!$I$6</f>
        <v>Unknown 10</v>
      </c>
      <c r="E17" s="2" t="e">
        <f>'QuantiFluor Open'!T74</f>
        <v>#DIV/0!</v>
      </c>
      <c r="G17" s="16" t="e">
        <f t="shared" si="0"/>
        <v>#DIV/0!</v>
      </c>
      <c r="H17" s="2" t="e">
        <f>'QuantiFluor Open'!U74/C17*B17</f>
        <v>#DIV/0!</v>
      </c>
      <c r="I17" s="8" t="e">
        <f>'QuantiFluor Open'!V74</f>
        <v>#DIV/0!</v>
      </c>
    </row>
    <row r="18" spans="1:10" x14ac:dyDescent="0.25">
      <c r="B18" s="14">
        <v>1</v>
      </c>
      <c r="C18" s="15">
        <v>1</v>
      </c>
      <c r="D18" s="8" t="str">
        <f>'QuantiFluor Open'!$I$7</f>
        <v>Unknown 11</v>
      </c>
      <c r="E18" s="2" t="e">
        <f>'QuantiFluor Open'!T77</f>
        <v>#DIV/0!</v>
      </c>
      <c r="G18" s="16" t="e">
        <f t="shared" si="0"/>
        <v>#DIV/0!</v>
      </c>
      <c r="H18" s="2" t="e">
        <f>'QuantiFluor Open'!U77/C18*B18</f>
        <v>#DIV/0!</v>
      </c>
      <c r="I18" s="8" t="e">
        <f>'QuantiFluor Open'!V77</f>
        <v>#DIV/0!</v>
      </c>
    </row>
    <row r="19" spans="1:10" x14ac:dyDescent="0.25">
      <c r="B19" s="14">
        <v>1</v>
      </c>
      <c r="C19" s="15">
        <v>1</v>
      </c>
      <c r="D19" s="8" t="str">
        <f>'QuantiFluor Open'!$I$8</f>
        <v>Unknown 12</v>
      </c>
      <c r="E19" s="2" t="e">
        <f>'QuantiFluor Open'!T80</f>
        <v>#DIV/0!</v>
      </c>
      <c r="G19" s="16" t="e">
        <f t="shared" si="0"/>
        <v>#DIV/0!</v>
      </c>
      <c r="H19" s="2" t="e">
        <f>'QuantiFluor Open'!U80/C19*B19</f>
        <v>#DIV/0!</v>
      </c>
      <c r="I19" s="8" t="e">
        <f>'QuantiFluor Open'!V80</f>
        <v>#DIV/0!</v>
      </c>
    </row>
    <row r="20" spans="1:10" x14ac:dyDescent="0.25">
      <c r="B20" s="14">
        <v>1</v>
      </c>
      <c r="C20" s="15">
        <v>1</v>
      </c>
      <c r="D20" s="8" t="str">
        <f>'QuantiFluor Open'!$I$9</f>
        <v>Unknown 13</v>
      </c>
      <c r="E20" s="2" t="e">
        <f>'QuantiFluor Open'!T83</f>
        <v>#DIV/0!</v>
      </c>
      <c r="G20" s="16" t="e">
        <f t="shared" si="0"/>
        <v>#DIV/0!</v>
      </c>
      <c r="H20" s="2" t="e">
        <f>'QuantiFluor Open'!U83/C20*B20</f>
        <v>#DIV/0!</v>
      </c>
      <c r="I20" s="8" t="e">
        <f>'QuantiFluor Open'!V83</f>
        <v>#DIV/0!</v>
      </c>
    </row>
    <row r="21" spans="1:10" x14ac:dyDescent="0.25">
      <c r="B21" s="14">
        <v>1</v>
      </c>
      <c r="C21" s="15">
        <v>1</v>
      </c>
      <c r="D21" s="8" t="str">
        <f>'QuantiFluor Open'!$I$10</f>
        <v>Unknown 14</v>
      </c>
      <c r="E21" s="2" t="e">
        <f>'QuantiFluor Open'!T86</f>
        <v>#DIV/0!</v>
      </c>
      <c r="G21" s="16" t="e">
        <f t="shared" si="0"/>
        <v>#DIV/0!</v>
      </c>
      <c r="H21" s="2" t="e">
        <f>'QuantiFluor Open'!U86/C21*B21</f>
        <v>#DIV/0!</v>
      </c>
      <c r="I21" s="8" t="e">
        <f>'QuantiFluor Open'!V86</f>
        <v>#DIV/0!</v>
      </c>
    </row>
    <row r="22" spans="1:10" x14ac:dyDescent="0.25">
      <c r="B22" s="14">
        <v>1</v>
      </c>
      <c r="C22" s="15">
        <v>1</v>
      </c>
      <c r="D22" s="8" t="str">
        <f>'QuantiFluor Open'!$I$11</f>
        <v>Unknown 15</v>
      </c>
      <c r="E22" s="16" t="e">
        <f>'QuantiFluor Open'!T89</f>
        <v>#DIV/0!</v>
      </c>
      <c r="G22" s="16" t="e">
        <f t="shared" si="0"/>
        <v>#DIV/0!</v>
      </c>
      <c r="H22" s="16" t="e">
        <f>'QuantiFluor Open'!U89/C22*B22</f>
        <v>#DIV/0!</v>
      </c>
      <c r="I22" s="8" t="e">
        <f>'QuantiFluor Open'!V89</f>
        <v>#DIV/0!</v>
      </c>
    </row>
    <row r="23" spans="1:10" x14ac:dyDescent="0.25">
      <c r="B23" s="14">
        <v>1</v>
      </c>
      <c r="C23" s="15">
        <v>1</v>
      </c>
      <c r="D23" s="8" t="str">
        <f>'QuantiFluor Open'!$I$12</f>
        <v>Unknown 16</v>
      </c>
      <c r="E23" s="16" t="e">
        <f>'QuantiFluor Open'!T92</f>
        <v>#DIV/0!</v>
      </c>
      <c r="G23" s="16" t="e">
        <f t="shared" si="0"/>
        <v>#DIV/0!</v>
      </c>
      <c r="H23" s="16" t="e">
        <f>'QuantiFluor Open'!U92/C23*B23</f>
        <v>#DIV/0!</v>
      </c>
      <c r="I23" s="8" t="e">
        <f>'QuantiFluor Open'!V92</f>
        <v>#DIV/0!</v>
      </c>
    </row>
    <row r="24" spans="1:10" x14ac:dyDescent="0.25">
      <c r="B24" s="14">
        <v>1</v>
      </c>
      <c r="C24" s="15">
        <v>1</v>
      </c>
      <c r="D24" s="8" t="str">
        <f>'QuantiFluor Open'!$L$5</f>
        <v>Unknown 17</v>
      </c>
      <c r="E24" s="16" t="e">
        <f>'QuantiFluor Open'!T95</f>
        <v>#DIV/0!</v>
      </c>
      <c r="G24" s="16" t="e">
        <f t="shared" si="0"/>
        <v>#DIV/0!</v>
      </c>
      <c r="H24" s="16" t="e">
        <f>'QuantiFluor Open'!U95/C24*B24</f>
        <v>#DIV/0!</v>
      </c>
      <c r="I24" s="8" t="e">
        <f>'QuantiFluor Open'!V95</f>
        <v>#DIV/0!</v>
      </c>
    </row>
    <row r="25" spans="1:10" x14ac:dyDescent="0.25">
      <c r="B25" s="14">
        <v>1</v>
      </c>
      <c r="C25" s="15">
        <v>1</v>
      </c>
      <c r="D25" s="8" t="str">
        <f>'QuantiFluor Open'!$L$6</f>
        <v>Unknown 18</v>
      </c>
      <c r="E25" s="16" t="e">
        <f>'QuantiFluor Open'!T98</f>
        <v>#DIV/0!</v>
      </c>
      <c r="G25" s="16" t="e">
        <f t="shared" si="0"/>
        <v>#DIV/0!</v>
      </c>
      <c r="H25" s="16" t="e">
        <f>'QuantiFluor Open'!U98/C25*B25</f>
        <v>#DIV/0!</v>
      </c>
      <c r="I25" s="8" t="e">
        <f>'QuantiFluor Open'!V98</f>
        <v>#DIV/0!</v>
      </c>
    </row>
    <row r="26" spans="1:10" x14ac:dyDescent="0.25">
      <c r="B26" s="14">
        <v>1</v>
      </c>
      <c r="C26" s="15">
        <v>1</v>
      </c>
      <c r="D26" s="8" t="str">
        <f>'QuantiFluor Open'!$L$7</f>
        <v>Unknown 19</v>
      </c>
      <c r="E26" s="16" t="e">
        <f>'QuantiFluor Open'!T101</f>
        <v>#DIV/0!</v>
      </c>
      <c r="G26" s="16" t="e">
        <f t="shared" si="0"/>
        <v>#DIV/0!</v>
      </c>
      <c r="H26" s="16" t="e">
        <f>'QuantiFluor Open'!U101/C26*B26</f>
        <v>#DIV/0!</v>
      </c>
      <c r="I26" s="8" t="e">
        <f>'QuantiFluor Open'!V101</f>
        <v>#DIV/0!</v>
      </c>
    </row>
    <row r="27" spans="1:10" x14ac:dyDescent="0.25">
      <c r="B27" s="14">
        <v>1</v>
      </c>
      <c r="C27" s="15">
        <v>1</v>
      </c>
      <c r="D27" s="8" t="str">
        <f>'QuantiFluor Open'!$L$8</f>
        <v>Unknown 20</v>
      </c>
      <c r="E27" s="16" t="e">
        <f>'QuantiFluor Open'!T104</f>
        <v>#DIV/0!</v>
      </c>
      <c r="G27" s="16" t="e">
        <f t="shared" si="0"/>
        <v>#DIV/0!</v>
      </c>
      <c r="H27" s="16" t="e">
        <f>'QuantiFluor Open'!U104/C27*B27</f>
        <v>#DIV/0!</v>
      </c>
      <c r="I27" s="8" t="e">
        <f>'QuantiFluor Open'!V104</f>
        <v>#DIV/0!</v>
      </c>
    </row>
    <row r="28" spans="1:10" x14ac:dyDescent="0.25">
      <c r="B28" s="14">
        <v>1</v>
      </c>
      <c r="C28" s="15">
        <v>1</v>
      </c>
      <c r="D28" s="8" t="str">
        <f>'QuantiFluor Open'!$L$9</f>
        <v>Unknown 21</v>
      </c>
      <c r="E28" s="16" t="e">
        <f>'QuantiFluor Open'!T107</f>
        <v>#DIV/0!</v>
      </c>
      <c r="G28" s="16" t="e">
        <f t="shared" si="0"/>
        <v>#DIV/0!</v>
      </c>
      <c r="H28" s="16" t="e">
        <f>'QuantiFluor Open'!U107/C28*B28</f>
        <v>#DIV/0!</v>
      </c>
      <c r="I28" s="8" t="e">
        <f>'QuantiFluor Open'!V107</f>
        <v>#DIV/0!</v>
      </c>
    </row>
    <row r="29" spans="1:10" x14ac:dyDescent="0.25">
      <c r="B29" s="14">
        <v>1</v>
      </c>
      <c r="C29" s="15">
        <v>1</v>
      </c>
      <c r="D29" s="8" t="str">
        <f>'QuantiFluor Open'!$L$10</f>
        <v>Unknown 22</v>
      </c>
      <c r="E29" s="16" t="e">
        <f>'QuantiFluor Open'!T110</f>
        <v>#DIV/0!</v>
      </c>
      <c r="G29" s="16" t="e">
        <f t="shared" si="0"/>
        <v>#DIV/0!</v>
      </c>
      <c r="H29" s="16" t="e">
        <f>'QuantiFluor Open'!U110/C29*B29</f>
        <v>#DIV/0!</v>
      </c>
      <c r="I29" s="8" t="e">
        <f>'QuantiFluor Open'!V110</f>
        <v>#DIV/0!</v>
      </c>
    </row>
    <row r="30" spans="1:10" x14ac:dyDescent="0.25">
      <c r="B30" s="14">
        <v>1</v>
      </c>
      <c r="C30" s="15">
        <v>1</v>
      </c>
      <c r="D30" s="8" t="str">
        <f>'QuantiFluor Open'!$L$11</f>
        <v>Unknown 23</v>
      </c>
      <c r="E30" s="16" t="e">
        <f>'QuantiFluor Open'!T113</f>
        <v>#DIV/0!</v>
      </c>
      <c r="G30" s="16" t="e">
        <f t="shared" si="0"/>
        <v>#DIV/0!</v>
      </c>
      <c r="H30" s="16" t="e">
        <f>'QuantiFluor Open'!U113/C30*B30</f>
        <v>#DIV/0!</v>
      </c>
      <c r="I30" s="8" t="e">
        <f>'QuantiFluor Open'!V113</f>
        <v>#DIV/0!</v>
      </c>
    </row>
    <row r="31" spans="1:10" x14ac:dyDescent="0.25">
      <c r="B31" s="14">
        <v>1</v>
      </c>
      <c r="C31" s="15">
        <v>1</v>
      </c>
      <c r="D31" s="8" t="str">
        <f>'QuantiFluor Open'!$L$12</f>
        <v>Unknown 24</v>
      </c>
      <c r="E31" s="16" t="e">
        <f>'QuantiFluor Open'!T116</f>
        <v>#DIV/0!</v>
      </c>
      <c r="G31" s="16" t="e">
        <f t="shared" si="0"/>
        <v>#DIV/0!</v>
      </c>
      <c r="H31" s="16" t="e">
        <f>'QuantiFluor Open'!U116/C31*B31</f>
        <v>#DIV/0!</v>
      </c>
      <c r="I31" s="8" t="e">
        <f>'QuantiFluor Open'!V116</f>
        <v>#DIV/0!</v>
      </c>
    </row>
    <row r="32" spans="1:10" x14ac:dyDescent="0.25">
      <c r="A32" s="17"/>
      <c r="B32" s="26"/>
      <c r="C32" s="26"/>
      <c r="D32" s="26"/>
      <c r="E32" s="17"/>
      <c r="F32" s="17"/>
      <c r="G32" s="17"/>
      <c r="H32" s="17"/>
      <c r="I32" s="17"/>
      <c r="J32" s="17"/>
    </row>
    <row r="33" spans="1:10" x14ac:dyDescent="0.25">
      <c r="A33" s="17"/>
      <c r="B33" s="26"/>
      <c r="C33" s="26"/>
      <c r="D33" s="26"/>
      <c r="E33" s="17"/>
      <c r="F33" s="17"/>
      <c r="G33" s="17"/>
      <c r="H33" s="17"/>
      <c r="I33" s="17"/>
      <c r="J33" s="17"/>
    </row>
    <row r="34" spans="1:10" x14ac:dyDescent="0.25">
      <c r="A34" s="17"/>
      <c r="B34" s="17"/>
      <c r="C34" s="17"/>
      <c r="D34" s="17"/>
      <c r="E34" s="17"/>
      <c r="F34" s="17"/>
      <c r="G34" s="17"/>
      <c r="H34" s="17"/>
      <c r="I34" s="17"/>
      <c r="J34" s="17"/>
    </row>
    <row r="35" spans="1:10" x14ac:dyDescent="0.25">
      <c r="A35" s="17"/>
      <c r="B35" s="17"/>
      <c r="C35" s="17"/>
      <c r="D35" s="17"/>
      <c r="E35" s="17"/>
      <c r="F35" s="17"/>
      <c r="G35" s="17"/>
      <c r="H35" s="17"/>
      <c r="I35" s="17"/>
      <c r="J35" s="17"/>
    </row>
    <row r="36" spans="1:10" x14ac:dyDescent="0.25">
      <c r="A36" s="17"/>
      <c r="B36" s="17"/>
      <c r="C36" s="17"/>
      <c r="D36" s="17"/>
      <c r="E36" s="17"/>
      <c r="F36" s="17"/>
      <c r="G36" s="17"/>
      <c r="H36" s="17"/>
      <c r="I36" s="17"/>
      <c r="J36" s="17"/>
    </row>
    <row r="37" spans="1:10" x14ac:dyDescent="0.25">
      <c r="A37" s="17"/>
      <c r="B37" s="17"/>
      <c r="C37" s="17"/>
      <c r="D37" s="17"/>
      <c r="E37" s="17"/>
      <c r="F37" s="17"/>
      <c r="G37" s="17"/>
      <c r="H37" s="17"/>
      <c r="I37" s="17"/>
      <c r="J37" s="17"/>
    </row>
    <row r="38" spans="1:10" x14ac:dyDescent="0.25">
      <c r="A38" s="17"/>
      <c r="B38" s="17"/>
      <c r="C38" s="17"/>
      <c r="D38" s="17"/>
      <c r="E38" s="17"/>
      <c r="F38" s="17"/>
      <c r="G38" s="17"/>
      <c r="H38" s="17"/>
      <c r="I38" s="17"/>
      <c r="J38" s="17"/>
    </row>
    <row r="39" spans="1:10" x14ac:dyDescent="0.25">
      <c r="A39" s="17"/>
      <c r="B39" s="17"/>
      <c r="C39" s="17"/>
      <c r="D39" s="17"/>
      <c r="E39" s="17"/>
      <c r="F39" s="17"/>
      <c r="G39" s="17"/>
      <c r="H39" s="17"/>
      <c r="I39" s="17"/>
      <c r="J39" s="17"/>
    </row>
    <row r="40" spans="1:10" x14ac:dyDescent="0.25">
      <c r="A40" s="17"/>
      <c r="B40" s="17"/>
      <c r="C40" s="17"/>
      <c r="D40" s="17"/>
      <c r="E40" s="17"/>
      <c r="F40" s="17"/>
      <c r="G40" s="17"/>
      <c r="H40" s="17"/>
      <c r="I40" s="17"/>
      <c r="J40" s="17"/>
    </row>
    <row r="41" spans="1:10" x14ac:dyDescent="0.25">
      <c r="A41" s="17"/>
      <c r="B41" s="17"/>
      <c r="C41" s="17"/>
      <c r="D41" s="17"/>
      <c r="E41" s="17"/>
      <c r="F41" s="17"/>
      <c r="G41" s="17"/>
      <c r="H41" s="17"/>
      <c r="I41" s="17"/>
      <c r="J41" s="17"/>
    </row>
    <row r="42" spans="1:10" x14ac:dyDescent="0.25">
      <c r="A42" s="17"/>
      <c r="B42" s="17"/>
      <c r="C42" s="17"/>
      <c r="D42" s="17"/>
      <c r="E42" s="17"/>
      <c r="F42" s="17"/>
      <c r="G42" s="17"/>
      <c r="H42" s="17"/>
      <c r="I42" s="17"/>
      <c r="J42" s="17"/>
    </row>
    <row r="43" spans="1:10" x14ac:dyDescent="0.25">
      <c r="A43" s="17"/>
      <c r="B43" s="17"/>
      <c r="C43" s="17"/>
      <c r="D43" s="17"/>
      <c r="E43" s="17"/>
      <c r="F43" s="17"/>
      <c r="G43" s="17"/>
      <c r="H43" s="17"/>
      <c r="I43" s="17"/>
      <c r="J43" s="17"/>
    </row>
    <row r="44" spans="1:10" x14ac:dyDescent="0.25">
      <c r="A44" s="17"/>
      <c r="B44" s="17"/>
      <c r="C44" s="17"/>
      <c r="D44" s="17"/>
      <c r="E44" s="17"/>
      <c r="F44" s="17"/>
      <c r="G44" s="17"/>
      <c r="H44" s="17"/>
      <c r="I44" s="17"/>
      <c r="J44" s="17"/>
    </row>
    <row r="45" spans="1:10" x14ac:dyDescent="0.25">
      <c r="A45" s="17"/>
      <c r="B45" s="17"/>
      <c r="C45" s="17"/>
      <c r="D45" s="17"/>
      <c r="E45" s="17"/>
      <c r="F45" s="17"/>
      <c r="G45" s="17"/>
      <c r="H45" s="17"/>
      <c r="I45" s="17"/>
      <c r="J45" s="17"/>
    </row>
    <row r="46" spans="1:10" x14ac:dyDescent="0.25">
      <c r="A46" s="17"/>
      <c r="B46" s="17"/>
      <c r="C46" s="17"/>
      <c r="D46" s="17"/>
      <c r="E46" s="17"/>
      <c r="F46" s="17"/>
      <c r="G46" s="17"/>
      <c r="H46" s="17"/>
      <c r="I46" s="17"/>
      <c r="J46" s="17"/>
    </row>
    <row r="47" spans="1:10" x14ac:dyDescent="0.25">
      <c r="A47" s="17"/>
      <c r="B47" s="17"/>
      <c r="C47" s="17"/>
      <c r="D47" s="17"/>
      <c r="E47" s="17"/>
      <c r="F47" s="17"/>
      <c r="G47" s="17"/>
      <c r="H47" s="17"/>
      <c r="I47" s="17"/>
      <c r="J47" s="17"/>
    </row>
    <row r="48" spans="1:10" x14ac:dyDescent="0.25">
      <c r="A48" s="17"/>
      <c r="B48" s="17"/>
      <c r="C48" s="17"/>
      <c r="D48" s="17"/>
      <c r="E48" s="17"/>
      <c r="F48" s="17"/>
      <c r="G48" s="17"/>
      <c r="H48" s="17"/>
      <c r="I48" s="17"/>
      <c r="J48" s="17"/>
    </row>
    <row r="49" spans="1:10" x14ac:dyDescent="0.25">
      <c r="A49" s="17"/>
      <c r="B49" s="17"/>
      <c r="C49" s="17"/>
      <c r="D49" s="17"/>
      <c r="E49" s="17"/>
      <c r="F49" s="17"/>
      <c r="G49" s="17"/>
      <c r="H49" s="17"/>
      <c r="I49" s="17"/>
      <c r="J49" s="17"/>
    </row>
    <row r="50" spans="1:10" x14ac:dyDescent="0.25">
      <c r="A50" s="17"/>
      <c r="B50" s="17"/>
      <c r="C50" s="17"/>
      <c r="D50" s="17"/>
      <c r="E50" s="17"/>
      <c r="F50" s="17"/>
      <c r="G50" s="17"/>
      <c r="H50" s="17"/>
      <c r="I50" s="17"/>
      <c r="J50" s="17"/>
    </row>
  </sheetData>
  <sheetProtection algorithmName="SHA-512" hashValue="VcjqafWV23oDCMZp1/iv4EovtOTAnPR9QoiXO7hUqXTIy1bWjyWlUDhYV3dNI04NU5yjVa/ephvqrboYW76XPQ==" saltValue="vAb8lzLiV/DTy2P/SIrsYg==" spinCount="100000" sheet="1" objects="1" scenarios="1"/>
  <mergeCells count="5">
    <mergeCell ref="B1:I2"/>
    <mergeCell ref="B3:I3"/>
    <mergeCell ref="B4:I4"/>
    <mergeCell ref="B5:I5"/>
    <mergeCell ref="G6:H6"/>
  </mergeCells>
  <conditionalFormatting sqref="Y1:XFD33 D32:I32 A34:XFD1048576 B33:I33 B3:B6 G7 D7:E31 H7:I31">
    <cfRule type="containsText" dxfId="6" priority="7" operator="containsText" text="Outside Range">
      <formula>NOT(ISERROR(SEARCH("Outside Range",A1)))</formula>
    </cfRule>
  </conditionalFormatting>
  <conditionalFormatting sqref="G8:G31">
    <cfRule type="containsText" dxfId="5" priority="6" operator="containsText" text="Outside Range">
      <formula>NOT(ISERROR(SEARCH("Outside Range",G8)))</formula>
    </cfRule>
  </conditionalFormatting>
  <conditionalFormatting sqref="B8:B32">
    <cfRule type="containsText" dxfId="4" priority="5" operator="containsText" text="Outside Range">
      <formula>NOT(ISERROR(SEARCH("Outside Range",B8)))</formula>
    </cfRule>
  </conditionalFormatting>
  <conditionalFormatting sqref="B5:I5 B6:F6 I6">
    <cfRule type="containsText" dxfId="3" priority="3" operator="containsText" text="Not">
      <formula>NOT(ISERROR(SEARCH("Not",B5)))</formula>
    </cfRule>
    <cfRule type="containsText" dxfId="2" priority="4" operator="containsText" text="Check">
      <formula>NOT(ISERROR(SEARCH("Check",B5)))</formula>
    </cfRule>
  </conditionalFormatting>
  <conditionalFormatting sqref="B7:C7">
    <cfRule type="containsText" dxfId="1" priority="2" operator="containsText" text="Outside Range">
      <formula>NOT(ISERROR(SEARCH("Outside Range",B7)))</formula>
    </cfRule>
  </conditionalFormatting>
  <conditionalFormatting sqref="G6">
    <cfRule type="containsText" dxfId="0" priority="1" operator="containsText" text="Outside Range">
      <formula>NOT(ISERROR(SEARCH("Outside Range",G6)))</formula>
    </cfRule>
  </conditionalFormatting>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Z126"/>
  <sheetViews>
    <sheetView zoomScaleNormal="100" workbookViewId="0">
      <selection activeCell="C17" sqref="C17"/>
    </sheetView>
  </sheetViews>
  <sheetFormatPr defaultColWidth="9.140625" defaultRowHeight="15" x14ac:dyDescent="0.25"/>
  <cols>
    <col min="1" max="1" width="9.140625" style="8"/>
    <col min="2" max="2" width="12" style="8" bestFit="1" customWidth="1"/>
    <col min="3" max="3" width="9.28515625" style="8" customWidth="1"/>
    <col min="4" max="4" width="9.28515625" style="8" bestFit="1" customWidth="1"/>
    <col min="5" max="14" width="9.28515625" style="8" customWidth="1"/>
    <col min="15" max="15" width="9.140625" style="8" customWidth="1"/>
    <col min="16" max="16" width="28.5703125" style="8" customWidth="1"/>
    <col min="17" max="16384" width="9.140625" style="8"/>
  </cols>
  <sheetData>
    <row r="2" spans="2:14" ht="31.5" x14ac:dyDescent="0.5">
      <c r="B2" s="21" t="s">
        <v>59</v>
      </c>
    </row>
    <row r="3" spans="2:14" x14ac:dyDescent="0.25">
      <c r="B3" s="11"/>
      <c r="C3" s="11">
        <v>1</v>
      </c>
      <c r="D3" s="11">
        <v>2</v>
      </c>
      <c r="E3" s="11">
        <v>3</v>
      </c>
      <c r="F3" s="11">
        <v>4</v>
      </c>
      <c r="G3" s="11">
        <v>5</v>
      </c>
      <c r="H3" s="11">
        <v>6</v>
      </c>
      <c r="I3" s="11">
        <v>7</v>
      </c>
      <c r="J3" s="11">
        <v>8</v>
      </c>
      <c r="K3" s="11">
        <v>9</v>
      </c>
      <c r="L3" s="11">
        <v>10</v>
      </c>
      <c r="M3" s="11">
        <v>11</v>
      </c>
      <c r="N3" s="11">
        <v>12</v>
      </c>
    </row>
    <row r="4" spans="2:14" x14ac:dyDescent="0.25">
      <c r="B4" s="11" t="s">
        <v>0</v>
      </c>
      <c r="C4" s="34">
        <v>400</v>
      </c>
      <c r="D4" s="34"/>
      <c r="E4" s="34"/>
      <c r="F4" s="35" t="s">
        <v>9</v>
      </c>
      <c r="G4" s="35"/>
      <c r="H4" s="35"/>
      <c r="I4" s="35" t="s">
        <v>17</v>
      </c>
      <c r="J4" s="35"/>
      <c r="K4" s="35"/>
      <c r="L4" s="35" t="s">
        <v>25</v>
      </c>
      <c r="M4" s="35"/>
      <c r="N4" s="35"/>
    </row>
    <row r="5" spans="2:14" x14ac:dyDescent="0.25">
      <c r="B5" s="11" t="s">
        <v>1</v>
      </c>
      <c r="C5" s="36">
        <v>200</v>
      </c>
      <c r="D5" s="36"/>
      <c r="E5" s="36"/>
      <c r="F5" s="35" t="s">
        <v>10</v>
      </c>
      <c r="G5" s="35"/>
      <c r="H5" s="35"/>
      <c r="I5" s="35" t="s">
        <v>18</v>
      </c>
      <c r="J5" s="35"/>
      <c r="K5" s="35"/>
      <c r="L5" s="35" t="s">
        <v>26</v>
      </c>
      <c r="M5" s="35"/>
      <c r="N5" s="35"/>
    </row>
    <row r="6" spans="2:14" x14ac:dyDescent="0.25">
      <c r="B6" s="11" t="s">
        <v>2</v>
      </c>
      <c r="C6" s="37">
        <v>50</v>
      </c>
      <c r="D6" s="37"/>
      <c r="E6" s="37"/>
      <c r="F6" s="35" t="s">
        <v>11</v>
      </c>
      <c r="G6" s="35"/>
      <c r="H6" s="35"/>
      <c r="I6" s="35" t="s">
        <v>19</v>
      </c>
      <c r="J6" s="35"/>
      <c r="K6" s="35"/>
      <c r="L6" s="35" t="s">
        <v>27</v>
      </c>
      <c r="M6" s="35"/>
      <c r="N6" s="35"/>
    </row>
    <row r="7" spans="2:14" x14ac:dyDescent="0.25">
      <c r="B7" s="11" t="s">
        <v>3</v>
      </c>
      <c r="C7" s="38">
        <v>12.5</v>
      </c>
      <c r="D7" s="38"/>
      <c r="E7" s="38"/>
      <c r="F7" s="35" t="s">
        <v>12</v>
      </c>
      <c r="G7" s="35"/>
      <c r="H7" s="35"/>
      <c r="I7" s="35" t="s">
        <v>20</v>
      </c>
      <c r="J7" s="35"/>
      <c r="K7" s="35"/>
      <c r="L7" s="35" t="s">
        <v>28</v>
      </c>
      <c r="M7" s="35"/>
      <c r="N7" s="35"/>
    </row>
    <row r="8" spans="2:14" x14ac:dyDescent="0.25">
      <c r="B8" s="11" t="s">
        <v>4</v>
      </c>
      <c r="C8" s="39">
        <v>3.1</v>
      </c>
      <c r="D8" s="39"/>
      <c r="E8" s="39"/>
      <c r="F8" s="35" t="s">
        <v>13</v>
      </c>
      <c r="G8" s="35"/>
      <c r="H8" s="35"/>
      <c r="I8" s="35" t="s">
        <v>21</v>
      </c>
      <c r="J8" s="35"/>
      <c r="K8" s="35"/>
      <c r="L8" s="35" t="s">
        <v>29</v>
      </c>
      <c r="M8" s="35"/>
      <c r="N8" s="35"/>
    </row>
    <row r="9" spans="2:14" x14ac:dyDescent="0.25">
      <c r="B9" s="11" t="s">
        <v>5</v>
      </c>
      <c r="C9" s="40">
        <v>0.78</v>
      </c>
      <c r="D9" s="40"/>
      <c r="E9" s="40"/>
      <c r="F9" s="35" t="s">
        <v>14</v>
      </c>
      <c r="G9" s="35"/>
      <c r="H9" s="35"/>
      <c r="I9" s="35" t="s">
        <v>22</v>
      </c>
      <c r="J9" s="35"/>
      <c r="K9" s="35"/>
      <c r="L9" s="35" t="s">
        <v>30</v>
      </c>
      <c r="M9" s="35"/>
      <c r="N9" s="35"/>
    </row>
    <row r="10" spans="2:14" x14ac:dyDescent="0.25">
      <c r="B10" s="11" t="s">
        <v>6</v>
      </c>
      <c r="C10" s="42">
        <v>0.2</v>
      </c>
      <c r="D10" s="42"/>
      <c r="E10" s="42"/>
      <c r="F10" s="35" t="s">
        <v>15</v>
      </c>
      <c r="G10" s="35"/>
      <c r="H10" s="35"/>
      <c r="I10" s="35" t="s">
        <v>23</v>
      </c>
      <c r="J10" s="35"/>
      <c r="K10" s="35"/>
      <c r="L10" s="35" t="s">
        <v>31</v>
      </c>
      <c r="M10" s="35"/>
      <c r="N10" s="35"/>
    </row>
    <row r="11" spans="2:14" x14ac:dyDescent="0.25">
      <c r="B11" s="11" t="s">
        <v>7</v>
      </c>
      <c r="C11" s="43" t="s">
        <v>8</v>
      </c>
      <c r="D11" s="43"/>
      <c r="E11" s="43"/>
      <c r="F11" s="35" t="s">
        <v>16</v>
      </c>
      <c r="G11" s="35"/>
      <c r="H11" s="35"/>
      <c r="I11" s="35" t="s">
        <v>24</v>
      </c>
      <c r="J11" s="35"/>
      <c r="K11" s="35"/>
      <c r="L11" s="35" t="s">
        <v>32</v>
      </c>
      <c r="M11" s="35"/>
      <c r="N11" s="35"/>
    </row>
    <row r="13" spans="2:14" x14ac:dyDescent="0.25">
      <c r="B13" s="41" t="s">
        <v>49</v>
      </c>
      <c r="C13" s="41"/>
      <c r="D13" s="41"/>
      <c r="E13" s="41"/>
      <c r="F13" s="41"/>
      <c r="G13" s="41"/>
      <c r="H13" s="41"/>
      <c r="I13" s="41"/>
      <c r="J13" s="41"/>
      <c r="K13" s="41"/>
      <c r="L13" s="41"/>
      <c r="M13" s="41"/>
      <c r="N13" s="41"/>
    </row>
    <row r="14" spans="2:14" x14ac:dyDescent="0.25">
      <c r="B14" s="41"/>
      <c r="C14" s="41"/>
      <c r="D14" s="41"/>
      <c r="E14" s="41"/>
      <c r="F14" s="41"/>
      <c r="G14" s="41"/>
      <c r="H14" s="41"/>
      <c r="I14" s="41"/>
      <c r="J14" s="41"/>
      <c r="K14" s="41"/>
      <c r="L14" s="41"/>
      <c r="M14" s="41"/>
      <c r="N14" s="41"/>
    </row>
    <row r="15" spans="2:14" x14ac:dyDescent="0.25">
      <c r="B15" s="41"/>
      <c r="C15" s="41"/>
      <c r="D15" s="41"/>
      <c r="E15" s="41"/>
      <c r="F15" s="41"/>
      <c r="G15" s="41"/>
      <c r="H15" s="41"/>
      <c r="I15" s="41"/>
      <c r="J15" s="41"/>
      <c r="K15" s="41"/>
      <c r="L15" s="41"/>
      <c r="M15" s="41"/>
      <c r="N15" s="41"/>
    </row>
    <row r="16" spans="2:14" x14ac:dyDescent="0.25">
      <c r="C16" s="8">
        <v>1</v>
      </c>
      <c r="D16" s="8">
        <v>2</v>
      </c>
      <c r="E16" s="8">
        <v>3</v>
      </c>
      <c r="F16" s="8">
        <v>4</v>
      </c>
      <c r="G16" s="8">
        <v>5</v>
      </c>
      <c r="H16" s="8">
        <v>6</v>
      </c>
      <c r="I16" s="8">
        <v>7</v>
      </c>
      <c r="J16" s="8">
        <v>8</v>
      </c>
      <c r="K16" s="8">
        <v>9</v>
      </c>
      <c r="L16" s="8">
        <v>10</v>
      </c>
      <c r="M16" s="8">
        <v>11</v>
      </c>
      <c r="N16" s="8">
        <v>12</v>
      </c>
    </row>
    <row r="17" spans="2:14" x14ac:dyDescent="0.25">
      <c r="B17" s="8" t="s">
        <v>0</v>
      </c>
      <c r="C17" s="13"/>
      <c r="D17" s="13"/>
      <c r="E17" s="13"/>
      <c r="F17" s="13"/>
      <c r="G17" s="13"/>
      <c r="H17" s="13"/>
      <c r="I17" s="13"/>
      <c r="J17" s="13"/>
      <c r="K17" s="13"/>
      <c r="L17" s="13"/>
      <c r="M17" s="13"/>
      <c r="N17" s="13"/>
    </row>
    <row r="18" spans="2:14" ht="15" customHeight="1" x14ac:dyDescent="0.25">
      <c r="B18" s="8" t="s">
        <v>1</v>
      </c>
      <c r="C18" s="13"/>
      <c r="D18" s="13"/>
      <c r="E18" s="13"/>
      <c r="F18" s="13"/>
      <c r="G18" s="13"/>
      <c r="H18" s="13"/>
      <c r="I18" s="13"/>
      <c r="J18" s="13"/>
      <c r="K18" s="13"/>
      <c r="L18" s="13"/>
      <c r="M18" s="13"/>
      <c r="N18" s="13"/>
    </row>
    <row r="19" spans="2:14" ht="15" customHeight="1" x14ac:dyDescent="0.25">
      <c r="B19" s="8" t="s">
        <v>2</v>
      </c>
      <c r="C19" s="13"/>
      <c r="D19" s="13"/>
      <c r="E19" s="13"/>
      <c r="F19" s="13"/>
      <c r="G19" s="13"/>
      <c r="H19" s="13"/>
      <c r="I19" s="13"/>
      <c r="J19" s="13"/>
      <c r="K19" s="13"/>
      <c r="L19" s="13"/>
      <c r="M19" s="13"/>
      <c r="N19" s="13"/>
    </row>
    <row r="20" spans="2:14" ht="15" customHeight="1" x14ac:dyDescent="0.25">
      <c r="B20" s="8" t="s">
        <v>3</v>
      </c>
      <c r="C20" s="13"/>
      <c r="D20" s="13"/>
      <c r="E20" s="13"/>
      <c r="F20" s="13"/>
      <c r="G20" s="13"/>
      <c r="H20" s="13"/>
      <c r="I20" s="13"/>
      <c r="J20" s="13"/>
      <c r="K20" s="13"/>
      <c r="L20" s="13"/>
      <c r="M20" s="13"/>
      <c r="N20" s="13"/>
    </row>
    <row r="21" spans="2:14" ht="15" customHeight="1" x14ac:dyDescent="0.25">
      <c r="B21" s="8" t="s">
        <v>4</v>
      </c>
      <c r="C21" s="13"/>
      <c r="D21" s="13"/>
      <c r="E21" s="13"/>
      <c r="F21" s="13"/>
      <c r="G21" s="13"/>
      <c r="H21" s="13"/>
      <c r="I21" s="13"/>
      <c r="J21" s="13"/>
      <c r="K21" s="13"/>
      <c r="L21" s="13"/>
      <c r="M21" s="13"/>
      <c r="N21" s="13"/>
    </row>
    <row r="22" spans="2:14" ht="15" customHeight="1" x14ac:dyDescent="0.25">
      <c r="B22" s="8" t="s">
        <v>5</v>
      </c>
      <c r="C22" s="13"/>
      <c r="D22" s="13"/>
      <c r="E22" s="13"/>
      <c r="F22" s="13"/>
      <c r="G22" s="13"/>
      <c r="H22" s="13"/>
      <c r="I22" s="13"/>
      <c r="J22" s="13"/>
      <c r="K22" s="13"/>
      <c r="L22" s="13"/>
      <c r="M22" s="13"/>
      <c r="N22" s="13"/>
    </row>
    <row r="23" spans="2:14" ht="15" customHeight="1" x14ac:dyDescent="0.25">
      <c r="B23" s="8" t="s">
        <v>6</v>
      </c>
      <c r="C23" s="13"/>
      <c r="D23" s="13"/>
      <c r="E23" s="13"/>
      <c r="F23" s="13"/>
      <c r="G23" s="13"/>
      <c r="H23" s="13"/>
      <c r="I23" s="13"/>
      <c r="J23" s="13"/>
      <c r="K23" s="13"/>
      <c r="L23" s="13"/>
      <c r="M23" s="13"/>
      <c r="N23" s="13"/>
    </row>
    <row r="24" spans="2:14" x14ac:dyDescent="0.25">
      <c r="B24" s="8" t="s">
        <v>7</v>
      </c>
      <c r="C24" s="13"/>
      <c r="D24" s="13"/>
      <c r="E24" s="13"/>
      <c r="F24" s="13"/>
      <c r="G24" s="13"/>
      <c r="H24" s="13"/>
      <c r="I24" s="13"/>
      <c r="J24" s="13"/>
      <c r="K24" s="13"/>
      <c r="L24" s="13"/>
      <c r="M24" s="13"/>
      <c r="N24" s="13"/>
    </row>
    <row r="26" spans="2:14" x14ac:dyDescent="0.25">
      <c r="B26" s="8" t="s">
        <v>8</v>
      </c>
      <c r="C26" s="8" t="e">
        <f>AVERAGE(C24:E24)</f>
        <v>#DIV/0!</v>
      </c>
    </row>
    <row r="28" spans="2:14" x14ac:dyDescent="0.25">
      <c r="B28" s="8" t="s">
        <v>33</v>
      </c>
    </row>
    <row r="29" spans="2:14" x14ac:dyDescent="0.25">
      <c r="C29" s="8" t="s">
        <v>34</v>
      </c>
      <c r="D29" s="8" t="s">
        <v>35</v>
      </c>
      <c r="G29" s="8" t="s">
        <v>34</v>
      </c>
      <c r="H29" s="8" t="s">
        <v>35</v>
      </c>
    </row>
    <row r="30" spans="2:14" x14ac:dyDescent="0.25">
      <c r="B30" s="8">
        <v>400</v>
      </c>
      <c r="C30" s="8" t="e">
        <f>AVERAGE(C17:E17)-$C$26</f>
        <v>#DIV/0!</v>
      </c>
      <c r="D30" s="8" t="e">
        <f>_xlfn.STDEV.P(C17:E17)</f>
        <v>#DIV/0!</v>
      </c>
      <c r="F30" s="8">
        <f t="array" ref="F30:F36">IF($Y$46=1,IF(AND($B$40&gt;$F$40,$B$40&gt;$J$40),B30:B36,IF($F$40&gt;$J$40,B31:B36,IF($J$40&gt;$F$40,B30:B35,""))),IF($Y$46=2,B30:B36,IF($Y$46=3,B31:B36,IF($Y$46=4,B30:B35,""))))</f>
        <v>400</v>
      </c>
      <c r="G30" s="8" t="e">
        <f t="array" ref="G30:G36">IF($Y$46=1,IF(AND($B$40&gt;$F$40,$B$40&gt;$J$40),C30:C36,IF($F$40&gt;$J$40,C31:C36,IF($J$40&gt;$F$40,C30:C35,""))),IF($Y$46=2,C30:C36,IF($Y$46=3,C31:C36,IF($Y$46=4,C30:C35,""))))</f>
        <v>#DIV/0!</v>
      </c>
      <c r="H30" s="8" t="e">
        <f t="array" ref="H30:H36">IF($Y$46=1,IF(AND($B$40&gt;$F$40,$B$40&gt;$J$40),D30:D36,IF($F$40&gt;$J$40,D31:D36,IF($J$40&gt;$F$40,D30:D35,""))),IF($Y$46=2,D30:D36,IF($Y$46=3,D31:D36,IF($Y$46=4,D30:D35,""))))</f>
        <v>#DIV/0!</v>
      </c>
    </row>
    <row r="31" spans="2:14" x14ac:dyDescent="0.25">
      <c r="B31" s="8">
        <v>200</v>
      </c>
      <c r="C31" s="8" t="e">
        <f t="shared" ref="C31:C34" si="0">AVERAGE(C18:E18)-$C$26</f>
        <v>#DIV/0!</v>
      </c>
      <c r="D31" s="8" t="e">
        <f t="shared" ref="D31:D36" si="1">_xlfn.STDEV.P(C18:E18)</f>
        <v>#DIV/0!</v>
      </c>
      <c r="F31" s="8">
        <v>200</v>
      </c>
      <c r="G31" s="8" t="e">
        <v>#DIV/0!</v>
      </c>
      <c r="H31" s="8" t="e">
        <v>#DIV/0!</v>
      </c>
    </row>
    <row r="32" spans="2:14" x14ac:dyDescent="0.25">
      <c r="B32" s="8">
        <v>50</v>
      </c>
      <c r="C32" s="8" t="e">
        <f t="shared" si="0"/>
        <v>#DIV/0!</v>
      </c>
      <c r="D32" s="8" t="e">
        <f t="shared" si="1"/>
        <v>#DIV/0!</v>
      </c>
      <c r="F32" s="8">
        <v>50</v>
      </c>
      <c r="G32" s="8" t="e">
        <v>#DIV/0!</v>
      </c>
      <c r="H32" s="8" t="e">
        <v>#DIV/0!</v>
      </c>
    </row>
    <row r="33" spans="2:26" x14ac:dyDescent="0.25">
      <c r="B33" s="8">
        <v>12.5</v>
      </c>
      <c r="C33" s="8" t="e">
        <f t="shared" si="0"/>
        <v>#DIV/0!</v>
      </c>
      <c r="D33" s="8" t="e">
        <f t="shared" si="1"/>
        <v>#DIV/0!</v>
      </c>
      <c r="F33" s="8">
        <v>12.5</v>
      </c>
      <c r="G33" s="8" t="e">
        <v>#DIV/0!</v>
      </c>
      <c r="H33" s="8" t="e">
        <v>#DIV/0!</v>
      </c>
    </row>
    <row r="34" spans="2:26" x14ac:dyDescent="0.25">
      <c r="B34" s="3">
        <v>3.125</v>
      </c>
      <c r="C34" s="8" t="e">
        <f t="shared" si="0"/>
        <v>#DIV/0!</v>
      </c>
      <c r="D34" s="8" t="e">
        <f t="shared" si="1"/>
        <v>#DIV/0!</v>
      </c>
      <c r="F34" s="8">
        <v>3.125</v>
      </c>
      <c r="G34" s="8" t="e">
        <v>#DIV/0!</v>
      </c>
      <c r="H34" s="8" t="e">
        <v>#DIV/0!</v>
      </c>
    </row>
    <row r="35" spans="2:26" x14ac:dyDescent="0.25">
      <c r="B35" s="2">
        <v>0.78125</v>
      </c>
      <c r="C35" s="8" t="e">
        <f>AVERAGE(C22:E22)-$C$26</f>
        <v>#DIV/0!</v>
      </c>
      <c r="D35" s="8" t="e">
        <f t="shared" si="1"/>
        <v>#DIV/0!</v>
      </c>
      <c r="F35" s="8">
        <v>0.78125</v>
      </c>
      <c r="G35" s="8" t="e">
        <v>#DIV/0!</v>
      </c>
      <c r="H35" s="8" t="e">
        <v>#DIV/0!</v>
      </c>
    </row>
    <row r="36" spans="2:26" x14ac:dyDescent="0.25">
      <c r="B36" s="3">
        <v>0.1953125</v>
      </c>
      <c r="C36" s="8" t="e">
        <f>AVERAGE(C23:E23)-$C$26</f>
        <v>#DIV/0!</v>
      </c>
      <c r="D36" s="8" t="e">
        <f t="shared" si="1"/>
        <v>#DIV/0!</v>
      </c>
      <c r="F36" s="8" t="e">
        <v>#N/A</v>
      </c>
      <c r="G36" s="8" t="e">
        <v>#N/A</v>
      </c>
      <c r="H36" s="8" t="e">
        <v>#N/A</v>
      </c>
    </row>
    <row r="37" spans="2:26" hidden="1" x14ac:dyDescent="0.25"/>
    <row r="38" spans="2:26" hidden="1" x14ac:dyDescent="0.25">
      <c r="B38" s="8" t="e">
        <f t="array" ref="B38:D42">LINEST(LN(C30:C36),LN(B30:B36),TRUE,TRUE)</f>
        <v>#VALUE!</v>
      </c>
      <c r="C38" s="8" t="e">
        <v>#VALUE!</v>
      </c>
      <c r="D38" s="8" t="e">
        <v>#VALUE!</v>
      </c>
      <c r="F38" s="8" t="e">
        <f t="array" ref="F38:H42">LINEST(LN(C31:C36),LN(B31:B36),TRUE,TRUE)</f>
        <v>#VALUE!</v>
      </c>
      <c r="G38" s="8" t="e">
        <v>#VALUE!</v>
      </c>
      <c r="H38" s="8" t="e">
        <v>#VALUE!</v>
      </c>
      <c r="J38" s="8" t="e">
        <f t="array" ref="J38:L42">LINEST(LN(C30:C35),LN(B30:B35),TRUE,TRUE)</f>
        <v>#VALUE!</v>
      </c>
      <c r="K38" s="8" t="e">
        <v>#VALUE!</v>
      </c>
      <c r="L38" s="8" t="e">
        <v>#VALUE!</v>
      </c>
    </row>
    <row r="39" spans="2:26" hidden="1" x14ac:dyDescent="0.25">
      <c r="B39" s="8" t="e">
        <v>#VALUE!</v>
      </c>
      <c r="C39" s="8" t="e">
        <v>#VALUE!</v>
      </c>
      <c r="D39" s="8" t="e">
        <v>#VALUE!</v>
      </c>
      <c r="F39" s="8" t="e">
        <v>#VALUE!</v>
      </c>
      <c r="G39" s="8" t="e">
        <v>#VALUE!</v>
      </c>
      <c r="H39" s="8" t="e">
        <v>#VALUE!</v>
      </c>
      <c r="J39" s="8" t="e">
        <v>#VALUE!</v>
      </c>
      <c r="K39" s="8" t="e">
        <v>#VALUE!</v>
      </c>
      <c r="L39" s="8" t="e">
        <v>#VALUE!</v>
      </c>
    </row>
    <row r="40" spans="2:26" hidden="1" x14ac:dyDescent="0.25">
      <c r="B40" s="8" t="e">
        <v>#VALUE!</v>
      </c>
      <c r="C40" s="8" t="e">
        <v>#VALUE!</v>
      </c>
      <c r="D40" s="8" t="e">
        <v>#VALUE!</v>
      </c>
      <c r="F40" s="8" t="e">
        <v>#VALUE!</v>
      </c>
      <c r="G40" s="8" t="e">
        <v>#VALUE!</v>
      </c>
      <c r="H40" s="8" t="e">
        <v>#VALUE!</v>
      </c>
      <c r="J40" s="8" t="e">
        <v>#VALUE!</v>
      </c>
      <c r="K40" s="8" t="e">
        <v>#VALUE!</v>
      </c>
      <c r="L40" s="8" t="e">
        <v>#VALUE!</v>
      </c>
    </row>
    <row r="41" spans="2:26" hidden="1" x14ac:dyDescent="0.25">
      <c r="B41" s="8" t="e">
        <v>#VALUE!</v>
      </c>
      <c r="C41" s="8" t="e">
        <v>#VALUE!</v>
      </c>
      <c r="D41" s="8" t="e">
        <v>#VALUE!</v>
      </c>
      <c r="F41" s="8" t="e">
        <v>#VALUE!</v>
      </c>
      <c r="G41" s="8" t="e">
        <v>#VALUE!</v>
      </c>
      <c r="H41" s="8" t="e">
        <v>#VALUE!</v>
      </c>
      <c r="J41" s="8" t="e">
        <v>#VALUE!</v>
      </c>
      <c r="K41" s="8" t="e">
        <v>#VALUE!</v>
      </c>
      <c r="L41" s="8" t="e">
        <v>#VALUE!</v>
      </c>
    </row>
    <row r="42" spans="2:26" hidden="1" x14ac:dyDescent="0.25">
      <c r="B42" s="8" t="e">
        <v>#VALUE!</v>
      </c>
      <c r="C42" s="8" t="e">
        <v>#VALUE!</v>
      </c>
      <c r="D42" s="8" t="e">
        <v>#VALUE!</v>
      </c>
      <c r="F42" s="8" t="e">
        <v>#VALUE!</v>
      </c>
      <c r="G42" s="8" t="e">
        <v>#VALUE!</v>
      </c>
      <c r="H42" s="8" t="e">
        <v>#VALUE!</v>
      </c>
      <c r="J42" s="8" t="e">
        <v>#VALUE!</v>
      </c>
      <c r="K42" s="8" t="e">
        <v>#VALUE!</v>
      </c>
      <c r="L42" s="8" t="e">
        <v>#VALUE!</v>
      </c>
    </row>
    <row r="43" spans="2:26" hidden="1" x14ac:dyDescent="0.25">
      <c r="B43" s="8" t="e">
        <f>EXP(C38)</f>
        <v>#VALUE!</v>
      </c>
      <c r="C43" s="8" t="e">
        <f>B38</f>
        <v>#VALUE!</v>
      </c>
      <c r="F43" s="8" t="e">
        <f>EXP(G38)</f>
        <v>#VALUE!</v>
      </c>
      <c r="G43" s="8" t="e">
        <f>F38</f>
        <v>#VALUE!</v>
      </c>
      <c r="J43" s="8" t="e">
        <f>EXP(K38)</f>
        <v>#VALUE!</v>
      </c>
      <c r="K43" s="8" t="e">
        <f>J38</f>
        <v>#VALUE!</v>
      </c>
    </row>
    <row r="44" spans="2:26" hidden="1" x14ac:dyDescent="0.25">
      <c r="B44" s="12" t="e">
        <f>"y="&amp;TEXT(EXP(C38),"0.00")&amp;"x^("&amp;TEXT(B38,"0.0000")&amp;")"</f>
        <v>#VALUE!</v>
      </c>
      <c r="F44" s="12" t="e">
        <f>"y="&amp;TEXT(EXP(G38),"0.00")&amp;"x^("&amp;TEXT(F38,"0.0000")&amp;")"</f>
        <v>#VALUE!</v>
      </c>
      <c r="J44" s="12" t="e">
        <f>"y="&amp;TEXT(EXP(K38),"0.00")&amp;"x^("&amp;TEXT(J38,"0.0000")&amp;")"</f>
        <v>#VALUE!</v>
      </c>
      <c r="R44" s="8" t="e">
        <f>IF(AND(B40&gt;F40,B40&gt;J40),B40,IF(F40&gt;J40,F40,IF(J40&gt;F40,J40,"")))</f>
        <v>#VALUE!</v>
      </c>
    </row>
    <row r="45" spans="2:26" hidden="1" x14ac:dyDescent="0.25">
      <c r="N45" s="8" t="e">
        <f>IF($Y$46=1,IF(AND($B$42&gt;$F$42,$B$42&gt;$J$42),B44,IF($F$42&gt;$J$42,F44,IF($J$42&gt;$F$42,J44,""))),IF($Y$46=2,B44,IF($Y$46=3,F44,IF($Y$46=4,J44,""))))</f>
        <v>#VALUE!</v>
      </c>
    </row>
    <row r="46" spans="2:26" hidden="1" x14ac:dyDescent="0.25">
      <c r="B46" s="8" t="s">
        <v>9</v>
      </c>
      <c r="C46" s="8">
        <f>F17</f>
        <v>0</v>
      </c>
      <c r="D46" s="8" t="e">
        <f t="shared" ref="D46:D112" si="2">C46-$C$26</f>
        <v>#DIV/0!</v>
      </c>
      <c r="E46" s="8" t="e">
        <f>IF(D46&gt;0,(D46/$B$43)^(1/$C$43),"")</f>
        <v>#DIV/0!</v>
      </c>
      <c r="F46" s="8" t="e">
        <f>AVERAGE(E46:E48)</f>
        <v>#DIV/0!</v>
      </c>
      <c r="G46" s="8" t="e">
        <f>_xlfn.STDEV.P(E46:E48)</f>
        <v>#DIV/0!</v>
      </c>
      <c r="H46" s="8" t="e">
        <f>IF(AND(F46&lt;$B$30, F46&gt;$B$36),$B$119,$B$120)</f>
        <v>#DIV/0!</v>
      </c>
      <c r="J46" s="8" t="e">
        <f>IF(D46&gt;0,(D46/$F$43)^(1/$G$43),"")</f>
        <v>#DIV/0!</v>
      </c>
      <c r="K46" s="8" t="e">
        <f>AVERAGE(J46:J48)</f>
        <v>#DIV/0!</v>
      </c>
      <c r="L46" s="8" t="e">
        <f>_xlfn.STDEV.P(J46:J48)</f>
        <v>#DIV/0!</v>
      </c>
      <c r="M46" s="8" t="e">
        <f>IF(AND(K46&lt;$B$31, K46&gt;$B$36),$B$119,$B$120)</f>
        <v>#DIV/0!</v>
      </c>
      <c r="O46" s="8" t="e">
        <f>IF(D46&gt;0,(D46/$J$43)^(1/$K$43),"")</f>
        <v>#DIV/0!</v>
      </c>
      <c r="P46" s="8" t="e">
        <f>AVERAGE(O46:O48)</f>
        <v>#DIV/0!</v>
      </c>
      <c r="Q46" s="8" t="e">
        <f>_xlfn.STDEV.P(O46:O48)</f>
        <v>#DIV/0!</v>
      </c>
      <c r="R46" s="8" t="e">
        <f>IF(AND(P46&lt;$B$30,P46&gt;$B$35),$B$119,$B$120)</f>
        <v>#DIV/0!</v>
      </c>
      <c r="T46" s="8" t="e">
        <f>IF($Y$46=1,IF(AND($B$40&gt;$F$40,$B$40&gt;$J$40),F46,IF($F$40&gt;$J$40,K46,IF($J$40&gt;$F$40,P46,""))),IF($Y$46=2,F46,IF($Y$46=3,K46,IF($Y$46=4,P46,""))))</f>
        <v>#DIV/0!</v>
      </c>
      <c r="U46" s="8" t="e">
        <f>IF($Y$46=1,IF(AND($B$40&gt;$F$40,$B$40&gt;$J$40),G46,IF($F$40&gt;$J$40,L46,IF($J$40&gt;$F$40,Q46,""))),IF($Y$46=2,G46,IF($Y$46=3,L46,IF($Y$46=4,Q46,""))))</f>
        <v>#DIV/0!</v>
      </c>
      <c r="V46" s="8" t="e">
        <f>IF($Y$46=1,IF(AND($B$40&gt;$F$40,$B$40&gt;$J$40),H46,IF($F$40&gt;$J$40,M46,IF($J$40&gt;$F$40,R46,""))),IF($Y$46=2,H46,IF($Y$46=3,M46,IF($Y$46=4,R46,""))))</f>
        <v>#DIV/0!</v>
      </c>
      <c r="Y46" s="17">
        <v>4</v>
      </c>
      <c r="Z46" s="12" t="e">
        <f>"Automatic R^2="&amp;IF(AND(B40&gt;F40,B40&gt;J40),TEXT(B40,"0.00000"),IF(F40&gt;J40,TEXT(F40,"0.00000"),IF(J40&gt;F40,TEXT(J40,"0.00000"),"")))</f>
        <v>#VALUE!</v>
      </c>
    </row>
    <row r="47" spans="2:26" hidden="1" x14ac:dyDescent="0.25">
      <c r="B47" s="8" t="s">
        <v>9</v>
      </c>
      <c r="C47" s="8">
        <f>G17</f>
        <v>0</v>
      </c>
      <c r="D47" s="8" t="e">
        <f t="shared" si="2"/>
        <v>#DIV/0!</v>
      </c>
      <c r="E47" s="8" t="e">
        <f t="shared" ref="E47:E110" si="3">IF(D47&gt;0,(D47/$B$43)^(1/$C$43),"")</f>
        <v>#DIV/0!</v>
      </c>
      <c r="J47" s="8" t="e">
        <f t="shared" ref="J47:J110" si="4">IF(D47&gt;0,(D47/$F$43)^(1/$G$43),"")</f>
        <v>#DIV/0!</v>
      </c>
      <c r="O47" s="8" t="e">
        <f t="shared" ref="O47:O110" si="5">IF(D47&gt;0,(D47/$J$43)^(1/$K$43),"")</f>
        <v>#DIV/0!</v>
      </c>
      <c r="Y47" s="8" t="e">
        <f>IF(Y46=2,IF($B$40&gt;0.99,"Standard Curve Linear",IF($B$40&lt;$F$40,"Check Highest Dilution For Outlier",IF($B$40&lt;$J$40,"Check Lowest Dilution For Outlier",IF(AND($F$40&gt;$B$40,$J$40&gt;$B$40),"Check Dilution Series","Standard Curve Not Linear")))),IF(Y46=1,IF(R44&gt;0.99,"Automatic Standard Curve Linear","Automatic Standard Curve Not Linear"),IF(Y46=3,IF(F40&gt;0.99,"Abbreviated Standard Curve Linear","Abbreviated Standard Curve Not Linear"),IF(Y46=4,IF(J40&gt;0.99,"Abbreviated Standard Curve Linear","Abbreviated Standard Curve Not Linear"),""))))</f>
        <v>#VALUE!</v>
      </c>
      <c r="Z47" s="8" t="e">
        <f>"Full Standard Curve R^2="&amp;TEXT(B40,"0.00000")</f>
        <v>#VALUE!</v>
      </c>
    </row>
    <row r="48" spans="2:26" hidden="1" x14ac:dyDescent="0.25">
      <c r="B48" s="8" t="s">
        <v>9</v>
      </c>
      <c r="C48" s="8">
        <f>H17</f>
        <v>0</v>
      </c>
      <c r="D48" s="8" t="e">
        <f t="shared" si="2"/>
        <v>#DIV/0!</v>
      </c>
      <c r="E48" s="8" t="e">
        <f t="shared" si="3"/>
        <v>#DIV/0!</v>
      </c>
      <c r="J48" s="8" t="e">
        <f t="shared" si="4"/>
        <v>#DIV/0!</v>
      </c>
      <c r="O48" s="8" t="e">
        <f t="shared" si="5"/>
        <v>#DIV/0!</v>
      </c>
      <c r="Z48" s="8" t="e">
        <f>"Remove Top Point R^2="&amp;TEXT(F40,"0.00000")</f>
        <v>#VALUE!</v>
      </c>
    </row>
    <row r="49" spans="2:26" hidden="1" x14ac:dyDescent="0.25">
      <c r="B49" s="8" t="s">
        <v>10</v>
      </c>
      <c r="C49" s="8">
        <f>F18</f>
        <v>0</v>
      </c>
      <c r="D49" s="8" t="e">
        <f t="shared" si="2"/>
        <v>#DIV/0!</v>
      </c>
      <c r="E49" s="8" t="e">
        <f t="shared" si="3"/>
        <v>#DIV/0!</v>
      </c>
      <c r="F49" s="8" t="e">
        <f>AVERAGE(E49:E51)</f>
        <v>#DIV/0!</v>
      </c>
      <c r="G49" s="8" t="e">
        <f>_xlfn.STDEV.P(E49:E51)</f>
        <v>#DIV/0!</v>
      </c>
      <c r="H49" s="8" t="e">
        <f>IF(AND(F49&lt;$B$30, F49&gt;$B$36),$B$119,$B$120)</f>
        <v>#DIV/0!</v>
      </c>
      <c r="J49" s="8" t="e">
        <f t="shared" si="4"/>
        <v>#DIV/0!</v>
      </c>
      <c r="K49" s="8" t="e">
        <f>AVERAGE(J49:J51)</f>
        <v>#DIV/0!</v>
      </c>
      <c r="L49" s="8" t="e">
        <f>_xlfn.STDEV.P(J49:J51)</f>
        <v>#DIV/0!</v>
      </c>
      <c r="M49" s="8" t="e">
        <f>IF(AND(K49&lt;$B$31, K49&gt;$B$36),$B$119,$B$120)</f>
        <v>#DIV/0!</v>
      </c>
      <c r="O49" s="8" t="e">
        <f t="shared" si="5"/>
        <v>#DIV/0!</v>
      </c>
      <c r="P49" s="8" t="e">
        <f>AVERAGE(O49:O51)</f>
        <v>#DIV/0!</v>
      </c>
      <c r="Q49" s="8" t="e">
        <f>_xlfn.STDEV.P(O49:O51)</f>
        <v>#DIV/0!</v>
      </c>
      <c r="R49" s="8" t="e">
        <f>IF(AND(P49&lt;$B$30,P49&gt;$B$35),$B$119,$B$120)</f>
        <v>#DIV/0!</v>
      </c>
      <c r="T49" s="8" t="e">
        <f>IF($Y$46=1,IF(AND($B$40&gt;$F$40,$B$40&gt;$J$40),F49,IF($F$40&gt;$J$40,K49,IF($J$40&gt;$F$40,P49,""))),IF($Y$46=2,F49,IF($Y$46=3,K49,IF($Y$46=4,P49,""))))</f>
        <v>#DIV/0!</v>
      </c>
      <c r="U49" s="8" t="e">
        <f>IF($Y$46=1,IF(AND($B$40&gt;$F$40,$B$40&gt;$J$40),G49,IF($F$40&gt;$J$40,L49,IF($J$40&gt;$F$40,Q49,""))),IF($Y$46=2,G49,IF($Y$46=3,L49,IF($Y$46=4,Q49,""))))</f>
        <v>#DIV/0!</v>
      </c>
      <c r="V49" s="8" t="e">
        <f>IF($Y$46=1,IF(AND($B$40&gt;$F$40,$B$40&gt;$J$40),H49,IF($F$40&gt;$J$40,M49,IF($J$40&gt;$F$40,R49,""))),IF($Y$46=2,H49,IF($Y$46=3,M49,IF($Y$46=4,R49,""))))</f>
        <v>#DIV/0!</v>
      </c>
      <c r="Z49" s="8" t="e">
        <f>"Remove Bottom Point R^2="&amp;TEXT(J40,"0.00000")</f>
        <v>#VALUE!</v>
      </c>
    </row>
    <row r="50" spans="2:26" hidden="1" x14ac:dyDescent="0.25">
      <c r="B50" s="8" t="s">
        <v>10</v>
      </c>
      <c r="C50" s="8">
        <f>G18</f>
        <v>0</v>
      </c>
      <c r="D50" s="8" t="e">
        <f t="shared" si="2"/>
        <v>#DIV/0!</v>
      </c>
      <c r="E50" s="8" t="e">
        <f t="shared" si="3"/>
        <v>#DIV/0!</v>
      </c>
      <c r="J50" s="8" t="e">
        <f t="shared" si="4"/>
        <v>#DIV/0!</v>
      </c>
      <c r="O50" s="8" t="e">
        <f t="shared" si="5"/>
        <v>#DIV/0!</v>
      </c>
    </row>
    <row r="51" spans="2:26" hidden="1" x14ac:dyDescent="0.25">
      <c r="B51" s="8" t="s">
        <v>10</v>
      </c>
      <c r="C51" s="8">
        <f>H18</f>
        <v>0</v>
      </c>
      <c r="D51" s="8" t="e">
        <f t="shared" si="2"/>
        <v>#DIV/0!</v>
      </c>
      <c r="E51" s="8" t="e">
        <f t="shared" si="3"/>
        <v>#DIV/0!</v>
      </c>
      <c r="J51" s="8" t="e">
        <f t="shared" si="4"/>
        <v>#DIV/0!</v>
      </c>
      <c r="O51" s="8" t="e">
        <f t="shared" si="5"/>
        <v>#DIV/0!</v>
      </c>
    </row>
    <row r="52" spans="2:26" hidden="1" x14ac:dyDescent="0.25">
      <c r="B52" s="8" t="s">
        <v>11</v>
      </c>
      <c r="C52" s="8">
        <f>F19</f>
        <v>0</v>
      </c>
      <c r="D52" s="8" t="e">
        <f t="shared" si="2"/>
        <v>#DIV/0!</v>
      </c>
      <c r="E52" s="8" t="e">
        <f t="shared" si="3"/>
        <v>#DIV/0!</v>
      </c>
      <c r="F52" s="8" t="e">
        <f>AVERAGE(E52:E54)</f>
        <v>#DIV/0!</v>
      </c>
      <c r="G52" s="8" t="e">
        <f>_xlfn.STDEV.P(E52:E54)</f>
        <v>#DIV/0!</v>
      </c>
      <c r="H52" s="8" t="e">
        <f>IF(AND(F52&lt;$B$30, F52&gt;$B$36),$B$119,$B$120)</f>
        <v>#DIV/0!</v>
      </c>
      <c r="J52" s="8" t="e">
        <f t="shared" si="4"/>
        <v>#DIV/0!</v>
      </c>
      <c r="K52" s="8" t="e">
        <f>AVERAGE(J52:J54)</f>
        <v>#DIV/0!</v>
      </c>
      <c r="L52" s="8" t="e">
        <f>_xlfn.STDEV.P(J52:J54)</f>
        <v>#DIV/0!</v>
      </c>
      <c r="M52" s="8" t="e">
        <f>IF(AND(K52&lt;$B$31, K52&gt;$B$36),$B$119,$B$120)</f>
        <v>#DIV/0!</v>
      </c>
      <c r="O52" s="8" t="e">
        <f t="shared" si="5"/>
        <v>#DIV/0!</v>
      </c>
      <c r="P52" s="8" t="e">
        <f>AVERAGE(O52:O54)</f>
        <v>#DIV/0!</v>
      </c>
      <c r="Q52" s="8" t="e">
        <f>_xlfn.STDEV.P(O52:O54)</f>
        <v>#DIV/0!</v>
      </c>
      <c r="R52" s="8" t="e">
        <f>IF(AND(P52&lt;$B$30,P52&gt;$B$35),$B$119,$B$120)</f>
        <v>#DIV/0!</v>
      </c>
      <c r="T52" s="8" t="e">
        <f>IF($Y$46=1,IF(AND($B$40&gt;$F$40,$B$40&gt;$J$40),F52,IF($F$40&gt;$J$40,K52,IF($J$40&gt;$F$40,P52,""))),IF($Y$46=2,F52,IF($Y$46=3,K52,IF($Y$46=4,P52,""))))</f>
        <v>#DIV/0!</v>
      </c>
      <c r="U52" s="8" t="e">
        <f>IF($Y$46=1,IF(AND($B$40&gt;$F$40,$B$40&gt;$J$40),G52,IF($F$40&gt;$J$40,L52,IF($J$40&gt;$F$40,Q52,""))),IF($Y$46=2,G52,IF($Y$46=3,L52,IF($Y$46=4,Q52,""))))</f>
        <v>#DIV/0!</v>
      </c>
      <c r="V52" s="8" t="e">
        <f>IF($Y$46=1,IF(AND($B$40&gt;$F$40,$B$40&gt;$J$40),H52,IF($F$40&gt;$J$40,M52,IF($J$40&gt;$F$40,R52,""))),IF($Y$46=2,H52,IF($Y$46=3,M52,IF($Y$46=4,R52,""))))</f>
        <v>#DIV/0!</v>
      </c>
    </row>
    <row r="53" spans="2:26" hidden="1" x14ac:dyDescent="0.25">
      <c r="B53" s="8" t="s">
        <v>11</v>
      </c>
      <c r="C53" s="8">
        <f>G19</f>
        <v>0</v>
      </c>
      <c r="D53" s="8" t="e">
        <f t="shared" si="2"/>
        <v>#DIV/0!</v>
      </c>
      <c r="E53" s="8" t="e">
        <f t="shared" si="3"/>
        <v>#DIV/0!</v>
      </c>
      <c r="J53" s="8" t="e">
        <f t="shared" si="4"/>
        <v>#DIV/0!</v>
      </c>
      <c r="O53" s="8" t="e">
        <f t="shared" si="5"/>
        <v>#DIV/0!</v>
      </c>
    </row>
    <row r="54" spans="2:26" hidden="1" x14ac:dyDescent="0.25">
      <c r="B54" s="8" t="s">
        <v>11</v>
      </c>
      <c r="C54" s="8">
        <f>H19</f>
        <v>0</v>
      </c>
      <c r="D54" s="8" t="e">
        <f t="shared" si="2"/>
        <v>#DIV/0!</v>
      </c>
      <c r="E54" s="8" t="e">
        <f t="shared" si="3"/>
        <v>#DIV/0!</v>
      </c>
      <c r="J54" s="8" t="e">
        <f t="shared" si="4"/>
        <v>#DIV/0!</v>
      </c>
      <c r="O54" s="8" t="e">
        <f t="shared" si="5"/>
        <v>#DIV/0!</v>
      </c>
    </row>
    <row r="55" spans="2:26" hidden="1" x14ac:dyDescent="0.25">
      <c r="B55" s="8" t="s">
        <v>12</v>
      </c>
      <c r="C55" s="8">
        <f>F20</f>
        <v>0</v>
      </c>
      <c r="D55" s="8" t="e">
        <f t="shared" si="2"/>
        <v>#DIV/0!</v>
      </c>
      <c r="E55" s="8" t="e">
        <f t="shared" si="3"/>
        <v>#DIV/0!</v>
      </c>
      <c r="F55" s="8" t="e">
        <f>AVERAGE(E55:E57)</f>
        <v>#DIV/0!</v>
      </c>
      <c r="G55" s="8" t="e">
        <f>_xlfn.STDEV.P(E55:E57)</f>
        <v>#DIV/0!</v>
      </c>
      <c r="H55" s="8" t="e">
        <f>IF(AND(F55&lt;$B$30, F55&gt;$B$36),$B$119,$B$120)</f>
        <v>#DIV/0!</v>
      </c>
      <c r="J55" s="8" t="e">
        <f t="shared" si="4"/>
        <v>#DIV/0!</v>
      </c>
      <c r="K55" s="8" t="e">
        <f>AVERAGE(J55:J57)</f>
        <v>#DIV/0!</v>
      </c>
      <c r="L55" s="8" t="e">
        <f>_xlfn.STDEV.P(J55:J57)</f>
        <v>#DIV/0!</v>
      </c>
      <c r="M55" s="8" t="e">
        <f>IF(AND(K55&lt;$B$31, K55&gt;$B$36),$B$119,$B$120)</f>
        <v>#DIV/0!</v>
      </c>
      <c r="O55" s="8" t="e">
        <f t="shared" si="5"/>
        <v>#DIV/0!</v>
      </c>
      <c r="P55" s="8" t="e">
        <f>AVERAGE(O55:O57)</f>
        <v>#DIV/0!</v>
      </c>
      <c r="Q55" s="8" t="e">
        <f>_xlfn.STDEV.P(O55:O57)</f>
        <v>#DIV/0!</v>
      </c>
      <c r="R55" s="8" t="e">
        <f>IF(AND(P55&lt;$B$30,P55&gt;$B$35),$B$119,$B$120)</f>
        <v>#DIV/0!</v>
      </c>
      <c r="T55" s="8" t="e">
        <f>IF($Y$46=1,IF(AND($B$40&gt;$F$40,$B$40&gt;$J$40),F55,IF($F$40&gt;$J$40,K55,IF($J$40&gt;$F$40,P55,""))),IF($Y$46=2,F55,IF($Y$46=3,K55,IF($Y$46=4,P55,""))))</f>
        <v>#DIV/0!</v>
      </c>
      <c r="U55" s="8" t="e">
        <f>IF($Y$46=1,IF(AND($B$40&gt;$F$40,$B$40&gt;$J$40),G55,IF($F$40&gt;$J$40,L55,IF($J$40&gt;$F$40,Q55,""))),IF($Y$46=2,G55,IF($Y$46=3,L55,IF($Y$46=4,Q55,""))))</f>
        <v>#DIV/0!</v>
      </c>
      <c r="V55" s="8" t="e">
        <f>IF($Y$46=1,IF(AND($B$40&gt;$F$40,$B$40&gt;$J$40),H55,IF($F$40&gt;$J$40,M55,IF($J$40&gt;$F$40,R55,""))),IF($Y$46=2,H55,IF($Y$46=3,M55,IF($Y$46=4,R55,""))))</f>
        <v>#DIV/0!</v>
      </c>
    </row>
    <row r="56" spans="2:26" hidden="1" x14ac:dyDescent="0.25">
      <c r="B56" s="8" t="s">
        <v>12</v>
      </c>
      <c r="C56" s="8">
        <f>G20</f>
        <v>0</v>
      </c>
      <c r="D56" s="8" t="e">
        <f t="shared" si="2"/>
        <v>#DIV/0!</v>
      </c>
      <c r="E56" s="8" t="e">
        <f t="shared" si="3"/>
        <v>#DIV/0!</v>
      </c>
      <c r="J56" s="8" t="e">
        <f t="shared" si="4"/>
        <v>#DIV/0!</v>
      </c>
      <c r="O56" s="8" t="e">
        <f t="shared" si="5"/>
        <v>#DIV/0!</v>
      </c>
    </row>
    <row r="57" spans="2:26" hidden="1" x14ac:dyDescent="0.25">
      <c r="B57" s="8" t="s">
        <v>12</v>
      </c>
      <c r="C57" s="8">
        <f>H20</f>
        <v>0</v>
      </c>
      <c r="D57" s="8" t="e">
        <f t="shared" si="2"/>
        <v>#DIV/0!</v>
      </c>
      <c r="E57" s="8" t="e">
        <f t="shared" si="3"/>
        <v>#DIV/0!</v>
      </c>
      <c r="J57" s="8" t="e">
        <f t="shared" si="4"/>
        <v>#DIV/0!</v>
      </c>
      <c r="O57" s="8" t="e">
        <f t="shared" si="5"/>
        <v>#DIV/0!</v>
      </c>
    </row>
    <row r="58" spans="2:26" hidden="1" x14ac:dyDescent="0.25">
      <c r="B58" s="8" t="s">
        <v>13</v>
      </c>
      <c r="C58" s="8">
        <f>F21</f>
        <v>0</v>
      </c>
      <c r="D58" s="8" t="e">
        <f t="shared" si="2"/>
        <v>#DIV/0!</v>
      </c>
      <c r="E58" s="8" t="e">
        <f t="shared" si="3"/>
        <v>#DIV/0!</v>
      </c>
      <c r="F58" s="8" t="e">
        <f>AVERAGE(E58:E60)</f>
        <v>#DIV/0!</v>
      </c>
      <c r="G58" s="8" t="e">
        <f>_xlfn.STDEV.P(E58:E60)</f>
        <v>#DIV/0!</v>
      </c>
      <c r="H58" s="8" t="e">
        <f>IF(AND(F58&lt;$B$30, F58&gt;$B$36),$B$119,$B$120)</f>
        <v>#DIV/0!</v>
      </c>
      <c r="J58" s="8" t="e">
        <f t="shared" si="4"/>
        <v>#DIV/0!</v>
      </c>
      <c r="K58" s="8" t="e">
        <f>AVERAGE(J58:J60)</f>
        <v>#DIV/0!</v>
      </c>
      <c r="L58" s="8" t="e">
        <f>_xlfn.STDEV.P(J58:J60)</f>
        <v>#DIV/0!</v>
      </c>
      <c r="M58" s="8" t="e">
        <f>IF(AND(K58&lt;$B$31, K58&gt;$B$36),$B$119,$B$120)</f>
        <v>#DIV/0!</v>
      </c>
      <c r="O58" s="8" t="e">
        <f t="shared" si="5"/>
        <v>#DIV/0!</v>
      </c>
      <c r="P58" s="8" t="e">
        <f>AVERAGE(O58:O60)</f>
        <v>#DIV/0!</v>
      </c>
      <c r="Q58" s="8" t="e">
        <f>_xlfn.STDEV.P(O58:O60)</f>
        <v>#DIV/0!</v>
      </c>
      <c r="R58" s="8" t="e">
        <f>IF(AND(P58&lt;$B$30,P58&gt;$B$35),$B$119,$B$120)</f>
        <v>#DIV/0!</v>
      </c>
      <c r="T58" s="8" t="e">
        <f>IF($Y$46=1,IF(AND($B$40&gt;$F$40,$B$40&gt;$J$40),F58,IF($F$40&gt;$J$40,K58,IF($J$40&gt;$F$40,P58,""))),IF($Y$46=2,F58,IF($Y$46=3,K58,IF($Y$46=4,P58,""))))</f>
        <v>#DIV/0!</v>
      </c>
      <c r="U58" s="8" t="e">
        <f>IF($Y$46=1,IF(AND($B$40&gt;$F$40,$B$40&gt;$J$40),G58,IF($F$40&gt;$J$40,L58,IF($J$40&gt;$F$40,Q58,""))),IF($Y$46=2,G58,IF($Y$46=3,L58,IF($Y$46=4,Q58,""))))</f>
        <v>#DIV/0!</v>
      </c>
      <c r="V58" s="8" t="e">
        <f>IF($Y$46=1,IF(AND($B$40&gt;$F$40,$B$40&gt;$J$40),H58,IF($F$40&gt;$J$40,M58,IF($J$40&gt;$F$40,R58,""))),IF($Y$46=2,H58,IF($Y$46=3,M58,IF($Y$46=4,R58,""))))</f>
        <v>#DIV/0!</v>
      </c>
    </row>
    <row r="59" spans="2:26" hidden="1" x14ac:dyDescent="0.25">
      <c r="B59" s="8" t="s">
        <v>13</v>
      </c>
      <c r="C59" s="8">
        <f>G21</f>
        <v>0</v>
      </c>
      <c r="D59" s="8" t="e">
        <f t="shared" si="2"/>
        <v>#DIV/0!</v>
      </c>
      <c r="E59" s="8" t="e">
        <f t="shared" si="3"/>
        <v>#DIV/0!</v>
      </c>
      <c r="J59" s="8" t="e">
        <f t="shared" si="4"/>
        <v>#DIV/0!</v>
      </c>
      <c r="O59" s="8" t="e">
        <f t="shared" si="5"/>
        <v>#DIV/0!</v>
      </c>
    </row>
    <row r="60" spans="2:26" hidden="1" x14ac:dyDescent="0.25">
      <c r="B60" s="8" t="s">
        <v>13</v>
      </c>
      <c r="C60" s="8">
        <f>H21</f>
        <v>0</v>
      </c>
      <c r="D60" s="8" t="e">
        <f t="shared" si="2"/>
        <v>#DIV/0!</v>
      </c>
      <c r="E60" s="8" t="e">
        <f t="shared" si="3"/>
        <v>#DIV/0!</v>
      </c>
      <c r="J60" s="8" t="e">
        <f t="shared" si="4"/>
        <v>#DIV/0!</v>
      </c>
      <c r="O60" s="8" t="e">
        <f t="shared" si="5"/>
        <v>#DIV/0!</v>
      </c>
    </row>
    <row r="61" spans="2:26" hidden="1" x14ac:dyDescent="0.25">
      <c r="B61" s="8" t="s">
        <v>14</v>
      </c>
      <c r="C61" s="8">
        <f>F22</f>
        <v>0</v>
      </c>
      <c r="D61" s="8" t="e">
        <f t="shared" si="2"/>
        <v>#DIV/0!</v>
      </c>
      <c r="E61" s="8" t="e">
        <f t="shared" si="3"/>
        <v>#DIV/0!</v>
      </c>
      <c r="F61" s="8" t="e">
        <f>AVERAGE(E61:E63)</f>
        <v>#DIV/0!</v>
      </c>
      <c r="G61" s="8" t="e">
        <f>_xlfn.STDEV.P(E61:E63)</f>
        <v>#DIV/0!</v>
      </c>
      <c r="H61" s="8" t="e">
        <f>IF(AND(F61&lt;$B$30, F61&gt;$B$36),$B$119,$B$120)</f>
        <v>#DIV/0!</v>
      </c>
      <c r="J61" s="8" t="e">
        <f t="shared" si="4"/>
        <v>#DIV/0!</v>
      </c>
      <c r="K61" s="8" t="e">
        <f>AVERAGE(J61:J63)</f>
        <v>#DIV/0!</v>
      </c>
      <c r="L61" s="8" t="e">
        <f>_xlfn.STDEV.P(J61:J63)</f>
        <v>#DIV/0!</v>
      </c>
      <c r="M61" s="8" t="e">
        <f>IF(AND(K61&lt;$B$31, K61&gt;$B$36),$B$119,$B$120)</f>
        <v>#DIV/0!</v>
      </c>
      <c r="O61" s="8" t="e">
        <f t="shared" si="5"/>
        <v>#DIV/0!</v>
      </c>
      <c r="P61" s="8" t="e">
        <f>AVERAGE(O61:O63)</f>
        <v>#DIV/0!</v>
      </c>
      <c r="Q61" s="8" t="e">
        <f>_xlfn.STDEV.P(O61:O63)</f>
        <v>#DIV/0!</v>
      </c>
      <c r="R61" s="8" t="e">
        <f>IF(AND(P61&lt;$B$30,P61&gt;$B$35),$B$119,$B$120)</f>
        <v>#DIV/0!</v>
      </c>
      <c r="T61" s="8" t="e">
        <f>IF($Y$46=1,IF(AND($B$40&gt;$F$40,$B$40&gt;$J$40),F61,IF($F$40&gt;$J$40,K61,IF($J$40&gt;$F$40,P61,""))),IF($Y$46=2,F61,IF($Y$46=3,K61,IF($Y$46=4,P61,""))))</f>
        <v>#DIV/0!</v>
      </c>
      <c r="U61" s="8" t="e">
        <f>IF($Y$46=1,IF(AND($B$40&gt;$F$40,$B$40&gt;$J$40),G61,IF($F$40&gt;$J$40,L61,IF($J$40&gt;$F$40,Q61,""))),IF($Y$46=2,G61,IF($Y$46=3,L61,IF($Y$46=4,Q61,""))))</f>
        <v>#DIV/0!</v>
      </c>
      <c r="V61" s="8" t="e">
        <f>IF($Y$46=1,IF(AND($B$40&gt;$F$40,$B$40&gt;$J$40),H61,IF($F$40&gt;$J$40,M61,IF($J$40&gt;$F$40,R61,""))),IF($Y$46=2,H61,IF($Y$46=3,M61,IF($Y$46=4,R61,""))))</f>
        <v>#DIV/0!</v>
      </c>
    </row>
    <row r="62" spans="2:26" hidden="1" x14ac:dyDescent="0.25">
      <c r="B62" s="8" t="s">
        <v>14</v>
      </c>
      <c r="C62" s="8">
        <f>G22</f>
        <v>0</v>
      </c>
      <c r="D62" s="8" t="e">
        <f t="shared" si="2"/>
        <v>#DIV/0!</v>
      </c>
      <c r="E62" s="8" t="e">
        <f t="shared" si="3"/>
        <v>#DIV/0!</v>
      </c>
      <c r="J62" s="8" t="e">
        <f t="shared" si="4"/>
        <v>#DIV/0!</v>
      </c>
      <c r="O62" s="8" t="e">
        <f t="shared" si="5"/>
        <v>#DIV/0!</v>
      </c>
    </row>
    <row r="63" spans="2:26" hidden="1" x14ac:dyDescent="0.25">
      <c r="B63" s="8" t="s">
        <v>14</v>
      </c>
      <c r="C63" s="8">
        <f>H22</f>
        <v>0</v>
      </c>
      <c r="D63" s="8" t="e">
        <f t="shared" si="2"/>
        <v>#DIV/0!</v>
      </c>
      <c r="E63" s="8" t="e">
        <f t="shared" si="3"/>
        <v>#DIV/0!</v>
      </c>
      <c r="J63" s="8" t="e">
        <f t="shared" si="4"/>
        <v>#DIV/0!</v>
      </c>
      <c r="O63" s="8" t="e">
        <f t="shared" si="5"/>
        <v>#DIV/0!</v>
      </c>
    </row>
    <row r="64" spans="2:26" hidden="1" x14ac:dyDescent="0.25">
      <c r="B64" s="8" t="s">
        <v>15</v>
      </c>
      <c r="C64" s="8">
        <f>F23</f>
        <v>0</v>
      </c>
      <c r="D64" s="8" t="e">
        <f t="shared" si="2"/>
        <v>#DIV/0!</v>
      </c>
      <c r="E64" s="8" t="e">
        <f t="shared" si="3"/>
        <v>#DIV/0!</v>
      </c>
      <c r="F64" s="8" t="e">
        <f>AVERAGE(E64:E66)</f>
        <v>#DIV/0!</v>
      </c>
      <c r="G64" s="8" t="e">
        <f>_xlfn.STDEV.P(E64:E66)</f>
        <v>#DIV/0!</v>
      </c>
      <c r="H64" s="8" t="e">
        <f>IF(AND(F64&lt;$B$30, F64&gt;$B$36),$B$119,$B$120)</f>
        <v>#DIV/0!</v>
      </c>
      <c r="J64" s="8" t="e">
        <f t="shared" si="4"/>
        <v>#DIV/0!</v>
      </c>
      <c r="K64" s="8" t="e">
        <f>AVERAGE(J64:J66)</f>
        <v>#DIV/0!</v>
      </c>
      <c r="L64" s="8" t="e">
        <f>_xlfn.STDEV.P(J64:J66)</f>
        <v>#DIV/0!</v>
      </c>
      <c r="M64" s="8" t="e">
        <f>IF(AND(K64&lt;$B$31, K64&gt;$B$36),$B$119,$B$120)</f>
        <v>#DIV/0!</v>
      </c>
      <c r="O64" s="8" t="e">
        <f t="shared" si="5"/>
        <v>#DIV/0!</v>
      </c>
      <c r="P64" s="8" t="e">
        <f>AVERAGE(O64:O66)</f>
        <v>#DIV/0!</v>
      </c>
      <c r="Q64" s="8" t="e">
        <f>_xlfn.STDEV.P(O64:O66)</f>
        <v>#DIV/0!</v>
      </c>
      <c r="R64" s="8" t="e">
        <f>IF(AND(P64&lt;$B$30,P64&gt;$B$35),$B$119,$B$120)</f>
        <v>#DIV/0!</v>
      </c>
      <c r="T64" s="8" t="e">
        <f>IF($Y$46=1,IF(AND($B$40&gt;$F$40,$B$40&gt;$J$40),F64,IF($F$40&gt;$J$40,K64,IF($J$40&gt;$F$40,P64,""))),IF($Y$46=2,F64,IF($Y$46=3,K64,IF($Y$46=4,P64,""))))</f>
        <v>#DIV/0!</v>
      </c>
      <c r="U64" s="8" t="e">
        <f>IF($Y$46=1,IF(AND($B$40&gt;$F$40,$B$40&gt;$J$40),G64,IF($F$40&gt;$J$40,L64,IF($J$40&gt;$F$40,Q64,""))),IF($Y$46=2,G64,IF($Y$46=3,L64,IF($Y$46=4,Q64,""))))</f>
        <v>#DIV/0!</v>
      </c>
      <c r="V64" s="8" t="e">
        <f>IF($Y$46=1,IF(AND($B$40&gt;$F$40,$B$40&gt;$J$40),H64,IF($F$40&gt;$J$40,M64,IF($J$40&gt;$F$40,R64,""))),IF($Y$46=2,H64,IF($Y$46=3,M64,IF($Y$46=4,R64,""))))</f>
        <v>#DIV/0!</v>
      </c>
    </row>
    <row r="65" spans="2:22" hidden="1" x14ac:dyDescent="0.25">
      <c r="B65" s="8" t="s">
        <v>15</v>
      </c>
      <c r="C65" s="8">
        <f>G23</f>
        <v>0</v>
      </c>
      <c r="D65" s="8" t="e">
        <f t="shared" si="2"/>
        <v>#DIV/0!</v>
      </c>
      <c r="E65" s="8" t="e">
        <f t="shared" si="3"/>
        <v>#DIV/0!</v>
      </c>
      <c r="J65" s="8" t="e">
        <f t="shared" si="4"/>
        <v>#DIV/0!</v>
      </c>
      <c r="O65" s="8" t="e">
        <f t="shared" si="5"/>
        <v>#DIV/0!</v>
      </c>
    </row>
    <row r="66" spans="2:22" hidden="1" x14ac:dyDescent="0.25">
      <c r="B66" s="8" t="s">
        <v>15</v>
      </c>
      <c r="C66" s="8">
        <f>H23</f>
        <v>0</v>
      </c>
      <c r="D66" s="8" t="e">
        <f t="shared" si="2"/>
        <v>#DIV/0!</v>
      </c>
      <c r="E66" s="8" t="e">
        <f t="shared" si="3"/>
        <v>#DIV/0!</v>
      </c>
      <c r="J66" s="8" t="e">
        <f t="shared" si="4"/>
        <v>#DIV/0!</v>
      </c>
      <c r="O66" s="8" t="e">
        <f t="shared" si="5"/>
        <v>#DIV/0!</v>
      </c>
    </row>
    <row r="67" spans="2:22" ht="15" hidden="1" customHeight="1" x14ac:dyDescent="0.25">
      <c r="B67" s="8" t="s">
        <v>16</v>
      </c>
      <c r="C67" s="8">
        <f>F24</f>
        <v>0</v>
      </c>
      <c r="D67" s="8" t="e">
        <f t="shared" si="2"/>
        <v>#DIV/0!</v>
      </c>
      <c r="E67" s="8" t="e">
        <f t="shared" si="3"/>
        <v>#DIV/0!</v>
      </c>
      <c r="F67" s="8" t="e">
        <f>AVERAGE(E67:E69)</f>
        <v>#DIV/0!</v>
      </c>
      <c r="G67" s="8" t="e">
        <f>_xlfn.STDEV.P(E67:E69)</f>
        <v>#DIV/0!</v>
      </c>
      <c r="H67" s="8" t="e">
        <f>IF(AND(F67&lt;$B$30, F67&gt;$B$36),$B$119,$B$120)</f>
        <v>#DIV/0!</v>
      </c>
      <c r="J67" s="8" t="e">
        <f t="shared" si="4"/>
        <v>#DIV/0!</v>
      </c>
      <c r="K67" s="8" t="e">
        <f>AVERAGE(J67:J69)</f>
        <v>#DIV/0!</v>
      </c>
      <c r="L67" s="8" t="e">
        <f>_xlfn.STDEV.P(J67:J69)</f>
        <v>#DIV/0!</v>
      </c>
      <c r="M67" s="8" t="e">
        <f>IF(AND(K67&lt;$B$31, K67&gt;$B$36),$B$119,$B$120)</f>
        <v>#DIV/0!</v>
      </c>
      <c r="O67" s="8" t="e">
        <f t="shared" si="5"/>
        <v>#DIV/0!</v>
      </c>
      <c r="P67" s="8" t="e">
        <f>AVERAGE(O67:O69)</f>
        <v>#DIV/0!</v>
      </c>
      <c r="Q67" s="8" t="e">
        <f>_xlfn.STDEV.P(O67:O69)</f>
        <v>#DIV/0!</v>
      </c>
      <c r="R67" s="8" t="e">
        <f>IF(AND(P67&lt;$B$30,P67&gt;$B$35),$B$119,$B$120)</f>
        <v>#DIV/0!</v>
      </c>
      <c r="T67" s="8" t="e">
        <f>IF($Y$46=1,IF(AND($B$40&gt;$F$40,$B$40&gt;$J$40),F67,IF($F$40&gt;$J$40,K67,IF($J$40&gt;$F$40,P67,""))),IF($Y$46=2,F67,IF($Y$46=3,K67,IF($Y$46=4,P67,""))))</f>
        <v>#DIV/0!</v>
      </c>
      <c r="U67" s="8" t="e">
        <f>IF($Y$46=1,IF(AND($B$40&gt;$F$40,$B$40&gt;$J$40),G67,IF($F$40&gt;$J$40,L67,IF($J$40&gt;$F$40,Q67,""))),IF($Y$46=2,G67,IF($Y$46=3,L67,IF($Y$46=4,Q67,""))))</f>
        <v>#DIV/0!</v>
      </c>
      <c r="V67" s="8" t="e">
        <f>IF($Y$46=1,IF(AND($B$40&gt;$F$40,$B$40&gt;$J$40),H67,IF($F$40&gt;$J$40,M67,IF($J$40&gt;$F$40,R67,""))),IF($Y$46=2,H67,IF($Y$46=3,M67,IF($Y$46=4,R67,""))))</f>
        <v>#DIV/0!</v>
      </c>
    </row>
    <row r="68" spans="2:22" ht="15" hidden="1" customHeight="1" x14ac:dyDescent="0.25">
      <c r="B68" s="8" t="s">
        <v>16</v>
      </c>
      <c r="C68" s="8">
        <f>G24</f>
        <v>0</v>
      </c>
      <c r="D68" s="8" t="e">
        <f t="shared" si="2"/>
        <v>#DIV/0!</v>
      </c>
      <c r="E68" s="8" t="e">
        <f t="shared" si="3"/>
        <v>#DIV/0!</v>
      </c>
      <c r="J68" s="8" t="e">
        <f t="shared" si="4"/>
        <v>#DIV/0!</v>
      </c>
      <c r="O68" s="8" t="e">
        <f t="shared" si="5"/>
        <v>#DIV/0!</v>
      </c>
    </row>
    <row r="69" spans="2:22" hidden="1" x14ac:dyDescent="0.25">
      <c r="B69" s="8" t="s">
        <v>16</v>
      </c>
      <c r="C69" s="8">
        <f>H24</f>
        <v>0</v>
      </c>
      <c r="D69" s="8" t="e">
        <f t="shared" si="2"/>
        <v>#DIV/0!</v>
      </c>
      <c r="E69" s="8" t="e">
        <f t="shared" si="3"/>
        <v>#DIV/0!</v>
      </c>
      <c r="J69" s="8" t="e">
        <f t="shared" si="4"/>
        <v>#DIV/0!</v>
      </c>
      <c r="O69" s="8" t="e">
        <f t="shared" si="5"/>
        <v>#DIV/0!</v>
      </c>
    </row>
    <row r="70" spans="2:22" hidden="1" x14ac:dyDescent="0.25">
      <c r="B70" s="8" t="s">
        <v>17</v>
      </c>
      <c r="C70" s="8">
        <f>I17</f>
        <v>0</v>
      </c>
      <c r="D70" s="8" t="e">
        <f t="shared" si="2"/>
        <v>#DIV/0!</v>
      </c>
      <c r="E70" s="8" t="e">
        <f t="shared" si="3"/>
        <v>#DIV/0!</v>
      </c>
      <c r="F70" s="8" t="e">
        <f>AVERAGE(E70:E72)</f>
        <v>#DIV/0!</v>
      </c>
      <c r="G70" s="8" t="e">
        <f>_xlfn.STDEV.P(E70:E72)</f>
        <v>#DIV/0!</v>
      </c>
      <c r="H70" s="8" t="e">
        <f>IF(AND(F70&lt;$B$30, F70&gt;$B$36),$B$119,$B$120)</f>
        <v>#DIV/0!</v>
      </c>
      <c r="J70" s="8" t="e">
        <f t="shared" si="4"/>
        <v>#DIV/0!</v>
      </c>
      <c r="K70" s="8" t="e">
        <f>AVERAGE(J70:J72)</f>
        <v>#DIV/0!</v>
      </c>
      <c r="L70" s="8" t="e">
        <f>_xlfn.STDEV.P(J70:J72)</f>
        <v>#DIV/0!</v>
      </c>
      <c r="M70" s="8" t="e">
        <f>IF(AND(K70&lt;$B$31, K70&gt;$B$36),$B$119,$B$120)</f>
        <v>#DIV/0!</v>
      </c>
      <c r="O70" s="8" t="e">
        <f t="shared" si="5"/>
        <v>#DIV/0!</v>
      </c>
      <c r="P70" s="8" t="e">
        <f>AVERAGE(O70:O72)</f>
        <v>#DIV/0!</v>
      </c>
      <c r="Q70" s="8" t="e">
        <f>_xlfn.STDEV.P(O70:O72)</f>
        <v>#DIV/0!</v>
      </c>
      <c r="R70" s="8" t="e">
        <f>IF(AND(P70&lt;$B$30,P70&gt;$B$35),$B$119,$B$120)</f>
        <v>#DIV/0!</v>
      </c>
      <c r="T70" s="8" t="e">
        <f>IF($Y$46=1,IF(AND($B$40&gt;$F$40,$B$40&gt;$J$40),F70,IF($F$40&gt;$J$40,K70,IF($J$40&gt;$F$40,P70,""))),IF($Y$46=2,F70,IF($Y$46=3,K70,IF($Y$46=4,P70,""))))</f>
        <v>#DIV/0!</v>
      </c>
      <c r="U70" s="8" t="e">
        <f>IF($Y$46=1,IF(AND($B$40&gt;$F$40,$B$40&gt;$J$40),G70,IF($F$40&gt;$J$40,L70,IF($J$40&gt;$F$40,Q70,""))),IF($Y$46=2,G70,IF($Y$46=3,L70,IF($Y$46=4,Q70,""))))</f>
        <v>#DIV/0!</v>
      </c>
      <c r="V70" s="8" t="e">
        <f>IF($Y$46=1,IF(AND($B$40&gt;$F$40,$B$40&gt;$J$40),H70,IF($F$40&gt;$J$40,M70,IF($J$40&gt;$F$40,R70,""))),IF($Y$46=2,H70,IF($Y$46=3,M70,IF($Y$46=4,R70,""))))</f>
        <v>#DIV/0!</v>
      </c>
    </row>
    <row r="71" spans="2:22" hidden="1" x14ac:dyDescent="0.25">
      <c r="B71" s="8" t="s">
        <v>17</v>
      </c>
      <c r="C71" s="8">
        <f>J17</f>
        <v>0</v>
      </c>
      <c r="D71" s="8" t="e">
        <f t="shared" si="2"/>
        <v>#DIV/0!</v>
      </c>
      <c r="E71" s="8" t="e">
        <f t="shared" si="3"/>
        <v>#DIV/0!</v>
      </c>
      <c r="J71" s="8" t="e">
        <f t="shared" si="4"/>
        <v>#DIV/0!</v>
      </c>
      <c r="O71" s="8" t="e">
        <f t="shared" si="5"/>
        <v>#DIV/0!</v>
      </c>
    </row>
    <row r="72" spans="2:22" hidden="1" x14ac:dyDescent="0.25">
      <c r="B72" s="8" t="s">
        <v>17</v>
      </c>
      <c r="C72" s="8">
        <f>K17</f>
        <v>0</v>
      </c>
      <c r="D72" s="8" t="e">
        <f t="shared" si="2"/>
        <v>#DIV/0!</v>
      </c>
      <c r="E72" s="8" t="e">
        <f t="shared" si="3"/>
        <v>#DIV/0!</v>
      </c>
      <c r="J72" s="8" t="e">
        <f t="shared" si="4"/>
        <v>#DIV/0!</v>
      </c>
      <c r="O72" s="8" t="e">
        <f t="shared" si="5"/>
        <v>#DIV/0!</v>
      </c>
    </row>
    <row r="73" spans="2:22" hidden="1" x14ac:dyDescent="0.25">
      <c r="B73" s="8" t="s">
        <v>18</v>
      </c>
      <c r="C73" s="8">
        <f>I18</f>
        <v>0</v>
      </c>
      <c r="D73" s="8" t="e">
        <f t="shared" si="2"/>
        <v>#DIV/0!</v>
      </c>
      <c r="E73" s="8" t="e">
        <f t="shared" si="3"/>
        <v>#DIV/0!</v>
      </c>
      <c r="F73" s="8" t="e">
        <f>AVERAGE(E73:E75)</f>
        <v>#DIV/0!</v>
      </c>
      <c r="G73" s="8" t="e">
        <f>_xlfn.STDEV.P(E73:E75)</f>
        <v>#DIV/0!</v>
      </c>
      <c r="H73" s="8" t="e">
        <f>IF(AND(F73&lt;$B$30, F73&gt;$B$36),$B$119,$B$120)</f>
        <v>#DIV/0!</v>
      </c>
      <c r="J73" s="8" t="e">
        <f t="shared" si="4"/>
        <v>#DIV/0!</v>
      </c>
      <c r="K73" s="8" t="e">
        <f>AVERAGE(J73:J75)</f>
        <v>#DIV/0!</v>
      </c>
      <c r="L73" s="8" t="e">
        <f>_xlfn.STDEV.P(J73:J75)</f>
        <v>#DIV/0!</v>
      </c>
      <c r="M73" s="8" t="e">
        <f>IF(AND(K73&lt;$B$31, K73&gt;$B$36),$B$119,$B$120)</f>
        <v>#DIV/0!</v>
      </c>
      <c r="O73" s="8" t="e">
        <f t="shared" si="5"/>
        <v>#DIV/0!</v>
      </c>
      <c r="P73" s="8" t="e">
        <f>AVERAGE(O73:O75)</f>
        <v>#DIV/0!</v>
      </c>
      <c r="Q73" s="8" t="e">
        <f>_xlfn.STDEV.P(O73:O75)</f>
        <v>#DIV/0!</v>
      </c>
      <c r="R73" s="8" t="e">
        <f>IF(AND(P73&lt;$B$30,P73&gt;$B$35),$B$119,$B$120)</f>
        <v>#DIV/0!</v>
      </c>
      <c r="T73" s="8" t="e">
        <f>IF($Y$46=1,IF(AND($B$40&gt;$F$40,$B$40&gt;$J$40),F73,IF($F$40&gt;$J$40,K73,IF($J$40&gt;$F$40,P73,""))),IF($Y$46=2,F73,IF($Y$46=3,K73,IF($Y$46=4,P73,""))))</f>
        <v>#DIV/0!</v>
      </c>
      <c r="U73" s="8" t="e">
        <f>IF($Y$46=1,IF(AND($B$40&gt;$F$40,$B$40&gt;$J$40),G73,IF($F$40&gt;$J$40,L73,IF($J$40&gt;$F$40,Q73,""))),IF($Y$46=2,G73,IF($Y$46=3,L73,IF($Y$46=4,Q73,""))))</f>
        <v>#DIV/0!</v>
      </c>
      <c r="V73" s="8" t="e">
        <f>IF($Y$46=1,IF(AND($B$40&gt;$F$40,$B$40&gt;$J$40),H73,IF($F$40&gt;$J$40,M73,IF($J$40&gt;$F$40,R73,""))),IF($Y$46=2,H73,IF($Y$46=3,M73,IF($Y$46=4,R73,""))))</f>
        <v>#DIV/0!</v>
      </c>
    </row>
    <row r="74" spans="2:22" hidden="1" x14ac:dyDescent="0.25">
      <c r="B74" s="8" t="s">
        <v>18</v>
      </c>
      <c r="C74" s="8">
        <f>J18</f>
        <v>0</v>
      </c>
      <c r="D74" s="8" t="e">
        <f t="shared" si="2"/>
        <v>#DIV/0!</v>
      </c>
      <c r="E74" s="8" t="e">
        <f t="shared" si="3"/>
        <v>#DIV/0!</v>
      </c>
      <c r="J74" s="8" t="e">
        <f t="shared" si="4"/>
        <v>#DIV/0!</v>
      </c>
      <c r="O74" s="8" t="e">
        <f t="shared" si="5"/>
        <v>#DIV/0!</v>
      </c>
    </row>
    <row r="75" spans="2:22" hidden="1" x14ac:dyDescent="0.25">
      <c r="B75" s="8" t="s">
        <v>18</v>
      </c>
      <c r="C75" s="8">
        <f>K18</f>
        <v>0</v>
      </c>
      <c r="D75" s="8" t="e">
        <f t="shared" si="2"/>
        <v>#DIV/0!</v>
      </c>
      <c r="E75" s="8" t="e">
        <f t="shared" si="3"/>
        <v>#DIV/0!</v>
      </c>
      <c r="J75" s="8" t="e">
        <f t="shared" si="4"/>
        <v>#DIV/0!</v>
      </c>
      <c r="O75" s="8" t="e">
        <f t="shared" si="5"/>
        <v>#DIV/0!</v>
      </c>
    </row>
    <row r="76" spans="2:22" hidden="1" x14ac:dyDescent="0.25">
      <c r="B76" s="8" t="s">
        <v>19</v>
      </c>
      <c r="C76" s="8">
        <f>I19</f>
        <v>0</v>
      </c>
      <c r="D76" s="8" t="e">
        <f t="shared" si="2"/>
        <v>#DIV/0!</v>
      </c>
      <c r="E76" s="8" t="e">
        <f t="shared" si="3"/>
        <v>#DIV/0!</v>
      </c>
      <c r="F76" s="8" t="e">
        <f>AVERAGE(E76:E78)</f>
        <v>#DIV/0!</v>
      </c>
      <c r="G76" s="8" t="e">
        <f>_xlfn.STDEV.P(E76:E78)</f>
        <v>#DIV/0!</v>
      </c>
      <c r="H76" s="8" t="e">
        <f>IF(AND(F76&lt;$B$30, F76&gt;$B$36),$B$119,$B$120)</f>
        <v>#DIV/0!</v>
      </c>
      <c r="J76" s="8" t="e">
        <f t="shared" si="4"/>
        <v>#DIV/0!</v>
      </c>
      <c r="K76" s="8" t="e">
        <f>AVERAGE(J76:J78)</f>
        <v>#DIV/0!</v>
      </c>
      <c r="L76" s="8" t="e">
        <f>_xlfn.STDEV.P(J76:J78)</f>
        <v>#DIV/0!</v>
      </c>
      <c r="M76" s="8" t="e">
        <f>IF(AND(K76&lt;$B$31, K76&gt;$B$36),$B$119,$B$120)</f>
        <v>#DIV/0!</v>
      </c>
      <c r="O76" s="8" t="e">
        <f t="shared" si="5"/>
        <v>#DIV/0!</v>
      </c>
      <c r="P76" s="8" t="e">
        <f>AVERAGE(O76:O78)</f>
        <v>#DIV/0!</v>
      </c>
      <c r="Q76" s="8" t="e">
        <f>_xlfn.STDEV.P(O76:O78)</f>
        <v>#DIV/0!</v>
      </c>
      <c r="R76" s="8" t="e">
        <f>IF(AND(P76&lt;$B$30,P76&gt;$B$35),$B$119,$B$120)</f>
        <v>#DIV/0!</v>
      </c>
      <c r="T76" s="8" t="e">
        <f>IF($Y$46=1,IF(AND($B$40&gt;$F$40,$B$40&gt;$J$40),F76,IF($F$40&gt;$J$40,K76,IF($J$40&gt;$F$40,P76,""))),IF($Y$46=2,F76,IF($Y$46=3,K76,IF($Y$46=4,P76,""))))</f>
        <v>#DIV/0!</v>
      </c>
      <c r="U76" s="8" t="e">
        <f>IF($Y$46=1,IF(AND($B$40&gt;$F$40,$B$40&gt;$J$40),G76,IF($F$40&gt;$J$40,L76,IF($J$40&gt;$F$40,Q76,""))),IF($Y$46=2,G76,IF($Y$46=3,L76,IF($Y$46=4,Q76,""))))</f>
        <v>#DIV/0!</v>
      </c>
      <c r="V76" s="8" t="e">
        <f>IF($Y$46=1,IF(AND($B$40&gt;$F$40,$B$40&gt;$J$40),H76,IF($F$40&gt;$J$40,M76,IF($J$40&gt;$F$40,R76,""))),IF($Y$46=2,H76,IF($Y$46=3,M76,IF($Y$46=4,R76,""))))</f>
        <v>#DIV/0!</v>
      </c>
    </row>
    <row r="77" spans="2:22" hidden="1" x14ac:dyDescent="0.25">
      <c r="B77" s="8" t="s">
        <v>19</v>
      </c>
      <c r="C77" s="8">
        <f>J19</f>
        <v>0</v>
      </c>
      <c r="D77" s="8" t="e">
        <f t="shared" si="2"/>
        <v>#DIV/0!</v>
      </c>
      <c r="E77" s="8" t="e">
        <f t="shared" si="3"/>
        <v>#DIV/0!</v>
      </c>
      <c r="J77" s="8" t="e">
        <f t="shared" si="4"/>
        <v>#DIV/0!</v>
      </c>
      <c r="O77" s="8" t="e">
        <f t="shared" si="5"/>
        <v>#DIV/0!</v>
      </c>
    </row>
    <row r="78" spans="2:22" hidden="1" x14ac:dyDescent="0.25">
      <c r="B78" s="8" t="s">
        <v>19</v>
      </c>
      <c r="C78" s="8">
        <f>K19</f>
        <v>0</v>
      </c>
      <c r="D78" s="8" t="e">
        <f t="shared" si="2"/>
        <v>#DIV/0!</v>
      </c>
      <c r="E78" s="8" t="e">
        <f t="shared" si="3"/>
        <v>#DIV/0!</v>
      </c>
      <c r="J78" s="8" t="e">
        <f t="shared" si="4"/>
        <v>#DIV/0!</v>
      </c>
      <c r="O78" s="8" t="e">
        <f t="shared" si="5"/>
        <v>#DIV/0!</v>
      </c>
    </row>
    <row r="79" spans="2:22" hidden="1" x14ac:dyDescent="0.25">
      <c r="B79" s="8" t="s">
        <v>20</v>
      </c>
      <c r="C79" s="8">
        <f>I20</f>
        <v>0</v>
      </c>
      <c r="D79" s="8" t="e">
        <f t="shared" si="2"/>
        <v>#DIV/0!</v>
      </c>
      <c r="E79" s="8" t="e">
        <f t="shared" si="3"/>
        <v>#DIV/0!</v>
      </c>
      <c r="F79" s="8" t="e">
        <f>AVERAGE(E79:E81)</f>
        <v>#DIV/0!</v>
      </c>
      <c r="G79" s="8" t="e">
        <f>_xlfn.STDEV.P(E79:E81)</f>
        <v>#DIV/0!</v>
      </c>
      <c r="H79" s="8" t="e">
        <f>IF(AND(F79&lt;$B$30, F79&gt;$B$36),$B$119,$B$120)</f>
        <v>#DIV/0!</v>
      </c>
      <c r="J79" s="8" t="e">
        <f t="shared" si="4"/>
        <v>#DIV/0!</v>
      </c>
      <c r="K79" s="8" t="e">
        <f>AVERAGE(J79:J81)</f>
        <v>#DIV/0!</v>
      </c>
      <c r="L79" s="8" t="e">
        <f>_xlfn.STDEV.P(J79:J81)</f>
        <v>#DIV/0!</v>
      </c>
      <c r="M79" s="8" t="e">
        <f>IF(AND(K79&lt;$B$31, K79&gt;$B$36),$B$119,$B$120)</f>
        <v>#DIV/0!</v>
      </c>
      <c r="O79" s="8" t="e">
        <f t="shared" si="5"/>
        <v>#DIV/0!</v>
      </c>
      <c r="P79" s="8" t="e">
        <f>AVERAGE(O79:O81)</f>
        <v>#DIV/0!</v>
      </c>
      <c r="Q79" s="8" t="e">
        <f>_xlfn.STDEV.P(O79:O81)</f>
        <v>#DIV/0!</v>
      </c>
      <c r="R79" s="8" t="e">
        <f>IF(AND(P79&lt;$B$30,P79&gt;$B$35),$B$119,$B$120)</f>
        <v>#DIV/0!</v>
      </c>
      <c r="T79" s="8" t="e">
        <f>IF($Y$46=1,IF(AND($B$40&gt;$F$40,$B$40&gt;$J$40),F79,IF($F$40&gt;$J$40,K79,IF($J$40&gt;$F$40,P79,""))),IF($Y$46=2,F79,IF($Y$46=3,K79,IF($Y$46=4,P79,""))))</f>
        <v>#DIV/0!</v>
      </c>
      <c r="U79" s="8" t="e">
        <f>IF($Y$46=1,IF(AND($B$40&gt;$F$40,$B$40&gt;$J$40),G79,IF($F$40&gt;$J$40,L79,IF($J$40&gt;$F$40,Q79,""))),IF($Y$46=2,G79,IF($Y$46=3,L79,IF($Y$46=4,Q79,""))))</f>
        <v>#DIV/0!</v>
      </c>
      <c r="V79" s="8" t="e">
        <f>IF($Y$46=1,IF(AND($B$40&gt;$F$40,$B$40&gt;$J$40),H79,IF($F$40&gt;$J$40,M79,IF($J$40&gt;$F$40,R79,""))),IF($Y$46=2,H79,IF($Y$46=3,M79,IF($Y$46=4,R79,""))))</f>
        <v>#DIV/0!</v>
      </c>
    </row>
    <row r="80" spans="2:22" hidden="1" x14ac:dyDescent="0.25">
      <c r="B80" s="8" t="s">
        <v>20</v>
      </c>
      <c r="C80" s="8">
        <f>J20</f>
        <v>0</v>
      </c>
      <c r="D80" s="8" t="e">
        <f t="shared" si="2"/>
        <v>#DIV/0!</v>
      </c>
      <c r="E80" s="8" t="e">
        <f t="shared" si="3"/>
        <v>#DIV/0!</v>
      </c>
      <c r="J80" s="8" t="e">
        <f t="shared" si="4"/>
        <v>#DIV/0!</v>
      </c>
      <c r="O80" s="8" t="e">
        <f t="shared" si="5"/>
        <v>#DIV/0!</v>
      </c>
    </row>
    <row r="81" spans="2:22" hidden="1" x14ac:dyDescent="0.25">
      <c r="B81" s="8" t="s">
        <v>20</v>
      </c>
      <c r="C81" s="8">
        <f>K20</f>
        <v>0</v>
      </c>
      <c r="D81" s="8" t="e">
        <f t="shared" si="2"/>
        <v>#DIV/0!</v>
      </c>
      <c r="E81" s="8" t="e">
        <f t="shared" si="3"/>
        <v>#DIV/0!</v>
      </c>
      <c r="J81" s="8" t="e">
        <f t="shared" si="4"/>
        <v>#DIV/0!</v>
      </c>
      <c r="O81" s="8" t="e">
        <f t="shared" si="5"/>
        <v>#DIV/0!</v>
      </c>
    </row>
    <row r="82" spans="2:22" hidden="1" x14ac:dyDescent="0.25">
      <c r="B82" s="8" t="s">
        <v>21</v>
      </c>
      <c r="C82" s="8">
        <f>I21</f>
        <v>0</v>
      </c>
      <c r="D82" s="8" t="e">
        <f t="shared" si="2"/>
        <v>#DIV/0!</v>
      </c>
      <c r="E82" s="8" t="e">
        <f t="shared" si="3"/>
        <v>#DIV/0!</v>
      </c>
      <c r="F82" s="8" t="e">
        <f>AVERAGE(E82:E84)</f>
        <v>#DIV/0!</v>
      </c>
      <c r="G82" s="8" t="e">
        <f>_xlfn.STDEV.P(E82:E84)</f>
        <v>#DIV/0!</v>
      </c>
      <c r="H82" s="8" t="e">
        <f>IF(AND(F82&lt;$B$30, F82&gt;$B$36),$B$119,$B$120)</f>
        <v>#DIV/0!</v>
      </c>
      <c r="J82" s="8" t="e">
        <f t="shared" si="4"/>
        <v>#DIV/0!</v>
      </c>
      <c r="K82" s="8" t="e">
        <f>AVERAGE(J82:J84)</f>
        <v>#DIV/0!</v>
      </c>
      <c r="L82" s="8" t="e">
        <f>_xlfn.STDEV.P(J82:J84)</f>
        <v>#DIV/0!</v>
      </c>
      <c r="M82" s="8" t="e">
        <f>IF(AND(K82&lt;$B$31, K82&gt;$B$36),$B$119,$B$120)</f>
        <v>#DIV/0!</v>
      </c>
      <c r="O82" s="8" t="e">
        <f t="shared" si="5"/>
        <v>#DIV/0!</v>
      </c>
      <c r="P82" s="8" t="e">
        <f>AVERAGE(O82:O84)</f>
        <v>#DIV/0!</v>
      </c>
      <c r="Q82" s="8" t="e">
        <f>_xlfn.STDEV.P(O82:O84)</f>
        <v>#DIV/0!</v>
      </c>
      <c r="R82" s="8" t="e">
        <f>IF(AND(P82&lt;$B$30,P82&gt;$B$35),$B$119,$B$120)</f>
        <v>#DIV/0!</v>
      </c>
      <c r="T82" s="8" t="e">
        <f>IF($Y$46=1,IF(AND($B$40&gt;$F$40,$B$40&gt;$J$40),F82,IF($F$40&gt;$J$40,K82,IF($J$40&gt;$F$40,P82,""))),IF($Y$46=2,F82,IF($Y$46=3,K82,IF($Y$46=4,P82,""))))</f>
        <v>#DIV/0!</v>
      </c>
      <c r="U82" s="8" t="e">
        <f>IF($Y$46=1,IF(AND($B$40&gt;$F$40,$B$40&gt;$J$40),G82,IF($F$40&gt;$J$40,L82,IF($J$40&gt;$F$40,Q82,""))),IF($Y$46=2,G82,IF($Y$46=3,L82,IF($Y$46=4,Q82,""))))</f>
        <v>#DIV/0!</v>
      </c>
      <c r="V82" s="8" t="e">
        <f>IF($Y$46=1,IF(AND($B$40&gt;$F$40,$B$40&gt;$J$40),H82,IF($F$40&gt;$J$40,M82,IF($J$40&gt;$F$40,R82,""))),IF($Y$46=2,H82,IF($Y$46=3,M82,IF($Y$46=4,R82,""))))</f>
        <v>#DIV/0!</v>
      </c>
    </row>
    <row r="83" spans="2:22" hidden="1" x14ac:dyDescent="0.25">
      <c r="B83" s="8" t="s">
        <v>21</v>
      </c>
      <c r="C83" s="8">
        <f>J21</f>
        <v>0</v>
      </c>
      <c r="D83" s="8" t="e">
        <f t="shared" si="2"/>
        <v>#DIV/0!</v>
      </c>
      <c r="E83" s="8" t="e">
        <f t="shared" si="3"/>
        <v>#DIV/0!</v>
      </c>
      <c r="J83" s="8" t="e">
        <f t="shared" si="4"/>
        <v>#DIV/0!</v>
      </c>
      <c r="O83" s="8" t="e">
        <f t="shared" si="5"/>
        <v>#DIV/0!</v>
      </c>
    </row>
    <row r="84" spans="2:22" hidden="1" x14ac:dyDescent="0.25">
      <c r="B84" s="8" t="s">
        <v>21</v>
      </c>
      <c r="C84" s="8">
        <f>K21</f>
        <v>0</v>
      </c>
      <c r="D84" s="8" t="e">
        <f t="shared" si="2"/>
        <v>#DIV/0!</v>
      </c>
      <c r="E84" s="8" t="e">
        <f t="shared" si="3"/>
        <v>#DIV/0!</v>
      </c>
      <c r="J84" s="8" t="e">
        <f t="shared" si="4"/>
        <v>#DIV/0!</v>
      </c>
      <c r="O84" s="8" t="e">
        <f t="shared" si="5"/>
        <v>#DIV/0!</v>
      </c>
    </row>
    <row r="85" spans="2:22" hidden="1" x14ac:dyDescent="0.25">
      <c r="B85" s="8" t="s">
        <v>22</v>
      </c>
      <c r="C85" s="8">
        <f>I22</f>
        <v>0</v>
      </c>
      <c r="D85" s="8" t="e">
        <f t="shared" si="2"/>
        <v>#DIV/0!</v>
      </c>
      <c r="E85" s="8" t="e">
        <f t="shared" si="3"/>
        <v>#DIV/0!</v>
      </c>
      <c r="F85" s="8" t="e">
        <f>AVERAGE(E85:E87)</f>
        <v>#DIV/0!</v>
      </c>
      <c r="G85" s="8" t="e">
        <f>_xlfn.STDEV.P(E85:E87)</f>
        <v>#DIV/0!</v>
      </c>
      <c r="H85" s="8" t="e">
        <f>IF(AND(F85&lt;$B$30, F85&gt;$B$36),$B$119,$B$120)</f>
        <v>#DIV/0!</v>
      </c>
      <c r="J85" s="8" t="e">
        <f t="shared" si="4"/>
        <v>#DIV/0!</v>
      </c>
      <c r="K85" s="8" t="e">
        <f>AVERAGE(J85:J87)</f>
        <v>#DIV/0!</v>
      </c>
      <c r="L85" s="8" t="e">
        <f>_xlfn.STDEV.P(J85:J87)</f>
        <v>#DIV/0!</v>
      </c>
      <c r="M85" s="8" t="e">
        <f>IF(AND(K85&lt;$B$31, K85&gt;$B$36),$B$119,$B$120)</f>
        <v>#DIV/0!</v>
      </c>
      <c r="O85" s="8" t="e">
        <f t="shared" si="5"/>
        <v>#DIV/0!</v>
      </c>
      <c r="P85" s="8" t="e">
        <f>AVERAGE(O85:O87)</f>
        <v>#DIV/0!</v>
      </c>
      <c r="Q85" s="8" t="e">
        <f>_xlfn.STDEV.P(O85:O87)</f>
        <v>#DIV/0!</v>
      </c>
      <c r="R85" s="8" t="e">
        <f>IF(AND(P85&lt;$B$30,P85&gt;$B$35),$B$119,$B$120)</f>
        <v>#DIV/0!</v>
      </c>
      <c r="T85" s="8" t="e">
        <f>IF($Y$46=1,IF(AND($B$40&gt;$F$40,$B$40&gt;$J$40),F85,IF($F$40&gt;$J$40,K85,IF($J$40&gt;$F$40,P85,""))),IF($Y$46=2,F85,IF($Y$46=3,K85,IF($Y$46=4,P85,""))))</f>
        <v>#DIV/0!</v>
      </c>
      <c r="U85" s="8" t="e">
        <f>IF($Y$46=1,IF(AND($B$40&gt;$F$40,$B$40&gt;$J$40),G85,IF($F$40&gt;$J$40,L85,IF($J$40&gt;$F$40,Q85,""))),IF($Y$46=2,G85,IF($Y$46=3,L85,IF($Y$46=4,Q85,""))))</f>
        <v>#DIV/0!</v>
      </c>
      <c r="V85" s="8" t="e">
        <f>IF($Y$46=1,IF(AND($B$40&gt;$F$40,$B$40&gt;$J$40),H85,IF($F$40&gt;$J$40,M85,IF($J$40&gt;$F$40,R85,""))),IF($Y$46=2,H85,IF($Y$46=3,M85,IF($Y$46=4,R85,""))))</f>
        <v>#DIV/0!</v>
      </c>
    </row>
    <row r="86" spans="2:22" hidden="1" x14ac:dyDescent="0.25">
      <c r="B86" s="8" t="s">
        <v>22</v>
      </c>
      <c r="C86" s="8">
        <f>J22</f>
        <v>0</v>
      </c>
      <c r="D86" s="8" t="e">
        <f t="shared" si="2"/>
        <v>#DIV/0!</v>
      </c>
      <c r="E86" s="8" t="e">
        <f t="shared" si="3"/>
        <v>#DIV/0!</v>
      </c>
      <c r="J86" s="8" t="e">
        <f t="shared" si="4"/>
        <v>#DIV/0!</v>
      </c>
      <c r="O86" s="8" t="e">
        <f t="shared" si="5"/>
        <v>#DIV/0!</v>
      </c>
    </row>
    <row r="87" spans="2:22" hidden="1" x14ac:dyDescent="0.25">
      <c r="B87" s="8" t="s">
        <v>22</v>
      </c>
      <c r="C87" s="8">
        <f>K22</f>
        <v>0</v>
      </c>
      <c r="D87" s="8" t="e">
        <f t="shared" si="2"/>
        <v>#DIV/0!</v>
      </c>
      <c r="E87" s="8" t="e">
        <f t="shared" si="3"/>
        <v>#DIV/0!</v>
      </c>
      <c r="J87" s="8" t="e">
        <f t="shared" si="4"/>
        <v>#DIV/0!</v>
      </c>
      <c r="O87" s="8" t="e">
        <f t="shared" si="5"/>
        <v>#DIV/0!</v>
      </c>
    </row>
    <row r="88" spans="2:22" hidden="1" x14ac:dyDescent="0.25">
      <c r="B88" s="8" t="s">
        <v>23</v>
      </c>
      <c r="C88" s="8">
        <f>I23</f>
        <v>0</v>
      </c>
      <c r="D88" s="8" t="e">
        <f t="shared" si="2"/>
        <v>#DIV/0!</v>
      </c>
      <c r="E88" s="8" t="e">
        <f t="shared" si="3"/>
        <v>#DIV/0!</v>
      </c>
      <c r="F88" s="8" t="e">
        <f>AVERAGE(E88:E90)</f>
        <v>#DIV/0!</v>
      </c>
      <c r="G88" s="8" t="e">
        <f>_xlfn.STDEV.P(E88:E90)</f>
        <v>#DIV/0!</v>
      </c>
      <c r="H88" s="8" t="e">
        <f>IF(AND(F88&lt;$B$30, F88&gt;$B$36),$B$119,$B$120)</f>
        <v>#DIV/0!</v>
      </c>
      <c r="J88" s="8" t="e">
        <f t="shared" si="4"/>
        <v>#DIV/0!</v>
      </c>
      <c r="K88" s="8" t="e">
        <f>AVERAGE(J88:J90)</f>
        <v>#DIV/0!</v>
      </c>
      <c r="L88" s="8" t="e">
        <f>_xlfn.STDEV.P(J88:J90)</f>
        <v>#DIV/0!</v>
      </c>
      <c r="M88" s="8" t="e">
        <f>IF(AND(K88&lt;$B$31, K88&gt;$B$36),$B$119,$B$120)</f>
        <v>#DIV/0!</v>
      </c>
      <c r="O88" s="8" t="e">
        <f t="shared" si="5"/>
        <v>#DIV/0!</v>
      </c>
      <c r="P88" s="8" t="e">
        <f>AVERAGE(O88:O90)</f>
        <v>#DIV/0!</v>
      </c>
      <c r="Q88" s="8" t="e">
        <f>_xlfn.STDEV.P(O88:O90)</f>
        <v>#DIV/0!</v>
      </c>
      <c r="R88" s="8" t="e">
        <f>IF(AND(P88&lt;$B$30,P88&gt;$B$35),$B$119,$B$120)</f>
        <v>#DIV/0!</v>
      </c>
      <c r="T88" s="8" t="e">
        <f>IF($Y$46=1,IF(AND($B$40&gt;$F$40,$B$40&gt;$J$40),F88,IF($F$40&gt;$J$40,K88,IF($J$40&gt;$F$40,P88,""))),IF($Y$46=2,F88,IF($Y$46=3,K88,IF($Y$46=4,P88,""))))</f>
        <v>#DIV/0!</v>
      </c>
      <c r="U88" s="8" t="e">
        <f>IF($Y$46=1,IF(AND($B$40&gt;$F$40,$B$40&gt;$J$40),G88,IF($F$40&gt;$J$40,L88,IF($J$40&gt;$F$40,Q88,""))),IF($Y$46=2,G88,IF($Y$46=3,L88,IF($Y$46=4,Q88,""))))</f>
        <v>#DIV/0!</v>
      </c>
      <c r="V88" s="8" t="e">
        <f>IF($Y$46=1,IF(AND($B$40&gt;$F$40,$B$40&gt;$J$40),H88,IF($F$40&gt;$J$40,M88,IF($J$40&gt;$F$40,R88,""))),IF($Y$46=2,H88,IF($Y$46=3,M88,IF($Y$46=4,R88,""))))</f>
        <v>#DIV/0!</v>
      </c>
    </row>
    <row r="89" spans="2:22" hidden="1" x14ac:dyDescent="0.25">
      <c r="B89" s="8" t="s">
        <v>23</v>
      </c>
      <c r="C89" s="8">
        <f>J23</f>
        <v>0</v>
      </c>
      <c r="D89" s="8" t="e">
        <f t="shared" si="2"/>
        <v>#DIV/0!</v>
      </c>
      <c r="E89" s="8" t="e">
        <f t="shared" si="3"/>
        <v>#DIV/0!</v>
      </c>
      <c r="J89" s="8" t="e">
        <f t="shared" si="4"/>
        <v>#DIV/0!</v>
      </c>
      <c r="O89" s="8" t="e">
        <f t="shared" si="5"/>
        <v>#DIV/0!</v>
      </c>
    </row>
    <row r="90" spans="2:22" hidden="1" x14ac:dyDescent="0.25">
      <c r="B90" s="8" t="s">
        <v>23</v>
      </c>
      <c r="C90" s="8">
        <f>K23</f>
        <v>0</v>
      </c>
      <c r="D90" s="8" t="e">
        <f t="shared" si="2"/>
        <v>#DIV/0!</v>
      </c>
      <c r="E90" s="8" t="e">
        <f t="shared" si="3"/>
        <v>#DIV/0!</v>
      </c>
      <c r="J90" s="8" t="e">
        <f t="shared" si="4"/>
        <v>#DIV/0!</v>
      </c>
      <c r="O90" s="8" t="e">
        <f t="shared" si="5"/>
        <v>#DIV/0!</v>
      </c>
    </row>
    <row r="91" spans="2:22" hidden="1" x14ac:dyDescent="0.25">
      <c r="B91" s="8" t="s">
        <v>24</v>
      </c>
      <c r="C91" s="8">
        <f>I24</f>
        <v>0</v>
      </c>
      <c r="D91" s="8" t="e">
        <f t="shared" si="2"/>
        <v>#DIV/0!</v>
      </c>
      <c r="E91" s="8" t="e">
        <f t="shared" si="3"/>
        <v>#DIV/0!</v>
      </c>
      <c r="F91" s="8" t="e">
        <f>AVERAGE(E91:E93)</f>
        <v>#DIV/0!</v>
      </c>
      <c r="G91" s="8" t="e">
        <f>_xlfn.STDEV.P(E91:E93)</f>
        <v>#DIV/0!</v>
      </c>
      <c r="H91" s="8" t="e">
        <f>IF(AND(F91&lt;$B$30, F91&gt;$B$36),$B$119,$B$120)</f>
        <v>#DIV/0!</v>
      </c>
      <c r="J91" s="8" t="e">
        <f t="shared" si="4"/>
        <v>#DIV/0!</v>
      </c>
      <c r="K91" s="8" t="e">
        <f>AVERAGE(J91:J93)</f>
        <v>#DIV/0!</v>
      </c>
      <c r="L91" s="8" t="e">
        <f>_xlfn.STDEV.P(J91:J93)</f>
        <v>#DIV/0!</v>
      </c>
      <c r="M91" s="8" t="e">
        <f>IF(AND(K91&lt;$B$31, K91&gt;$B$36),$B$119,$B$120)</f>
        <v>#DIV/0!</v>
      </c>
      <c r="O91" s="8" t="e">
        <f t="shared" si="5"/>
        <v>#DIV/0!</v>
      </c>
      <c r="P91" s="8" t="e">
        <f>AVERAGE(O91:O93)</f>
        <v>#DIV/0!</v>
      </c>
      <c r="Q91" s="8" t="e">
        <f>_xlfn.STDEV.P(O91:O93)</f>
        <v>#DIV/0!</v>
      </c>
      <c r="R91" s="8" t="e">
        <f>IF(AND(P91&lt;$B$30,P91&gt;$B$35),$B$119,$B$120)</f>
        <v>#DIV/0!</v>
      </c>
      <c r="T91" s="8" t="e">
        <f>IF($Y$46=1,IF(AND($B$40&gt;$F$40,$B$40&gt;$J$40),F91,IF($F$40&gt;$J$40,K91,IF($J$40&gt;$F$40,P91,""))),IF($Y$46=2,F91,IF($Y$46=3,K91,IF($Y$46=4,P91,""))))</f>
        <v>#DIV/0!</v>
      </c>
      <c r="U91" s="8" t="e">
        <f>IF($Y$46=1,IF(AND($B$40&gt;$F$40,$B$40&gt;$J$40),G91,IF($F$40&gt;$J$40,L91,IF($J$40&gt;$F$40,Q91,""))),IF($Y$46=2,G91,IF($Y$46=3,L91,IF($Y$46=4,Q91,""))))</f>
        <v>#DIV/0!</v>
      </c>
      <c r="V91" s="8" t="e">
        <f>IF($Y$46=1,IF(AND($B$40&gt;$F$40,$B$40&gt;$J$40),H91,IF($F$40&gt;$J$40,M91,IF($J$40&gt;$F$40,R91,""))),IF($Y$46=2,H91,IF($Y$46=3,M91,IF($Y$46=4,R91,""))))</f>
        <v>#DIV/0!</v>
      </c>
    </row>
    <row r="92" spans="2:22" hidden="1" x14ac:dyDescent="0.25">
      <c r="B92" s="8" t="s">
        <v>24</v>
      </c>
      <c r="C92" s="8">
        <f>J24</f>
        <v>0</v>
      </c>
      <c r="D92" s="8" t="e">
        <f t="shared" si="2"/>
        <v>#DIV/0!</v>
      </c>
      <c r="E92" s="8" t="e">
        <f t="shared" si="3"/>
        <v>#DIV/0!</v>
      </c>
      <c r="J92" s="8" t="e">
        <f t="shared" si="4"/>
        <v>#DIV/0!</v>
      </c>
      <c r="O92" s="8" t="e">
        <f t="shared" si="5"/>
        <v>#DIV/0!</v>
      </c>
    </row>
    <row r="93" spans="2:22" hidden="1" x14ac:dyDescent="0.25">
      <c r="B93" s="8" t="s">
        <v>24</v>
      </c>
      <c r="C93" s="8">
        <f>K24</f>
        <v>0</v>
      </c>
      <c r="D93" s="8" t="e">
        <f t="shared" si="2"/>
        <v>#DIV/0!</v>
      </c>
      <c r="E93" s="8" t="e">
        <f t="shared" si="3"/>
        <v>#DIV/0!</v>
      </c>
      <c r="J93" s="8" t="e">
        <f t="shared" si="4"/>
        <v>#DIV/0!</v>
      </c>
      <c r="O93" s="8" t="e">
        <f t="shared" si="5"/>
        <v>#DIV/0!</v>
      </c>
    </row>
    <row r="94" spans="2:22" hidden="1" x14ac:dyDescent="0.25">
      <c r="B94" s="8" t="s">
        <v>25</v>
      </c>
      <c r="C94" s="8">
        <f>L17</f>
        <v>0</v>
      </c>
      <c r="D94" s="8" t="e">
        <f t="shared" si="2"/>
        <v>#DIV/0!</v>
      </c>
      <c r="E94" s="8" t="e">
        <f t="shared" si="3"/>
        <v>#DIV/0!</v>
      </c>
      <c r="F94" s="8" t="e">
        <f>AVERAGE(E94:E96)</f>
        <v>#DIV/0!</v>
      </c>
      <c r="G94" s="8" t="e">
        <f>_xlfn.STDEV.P(E94:E96)</f>
        <v>#DIV/0!</v>
      </c>
      <c r="H94" s="8" t="e">
        <f>IF(AND(F94&lt;$B$30, F94&gt;$B$36),$B$119,$B$120)</f>
        <v>#DIV/0!</v>
      </c>
      <c r="J94" s="8" t="e">
        <f t="shared" si="4"/>
        <v>#DIV/0!</v>
      </c>
      <c r="K94" s="8" t="e">
        <f>AVERAGE(J94:J96)</f>
        <v>#DIV/0!</v>
      </c>
      <c r="L94" s="8" t="e">
        <f>_xlfn.STDEV.P(J94:J96)</f>
        <v>#DIV/0!</v>
      </c>
      <c r="M94" s="8" t="e">
        <f>IF(AND(K94&lt;$B$31, K94&gt;$B$36),$B$119,$B$120)</f>
        <v>#DIV/0!</v>
      </c>
      <c r="O94" s="8" t="e">
        <f t="shared" si="5"/>
        <v>#DIV/0!</v>
      </c>
      <c r="P94" s="8" t="e">
        <f>AVERAGE(O94:O96)</f>
        <v>#DIV/0!</v>
      </c>
      <c r="Q94" s="8" t="e">
        <f>_xlfn.STDEV.P(O94:O96)</f>
        <v>#DIV/0!</v>
      </c>
      <c r="R94" s="8" t="e">
        <f>IF(AND(P94&lt;$B$30,P94&gt;$B$35),$B$119,$B$120)</f>
        <v>#DIV/0!</v>
      </c>
      <c r="T94" s="8" t="e">
        <f>IF($Y$46=1,IF(AND($B$40&gt;$F$40,$B$40&gt;$J$40),F94,IF($F$40&gt;$J$40,K94,IF($J$40&gt;$F$40,P94,""))),IF($Y$46=2,F94,IF($Y$46=3,K94,IF($Y$46=4,P94,""))))</f>
        <v>#DIV/0!</v>
      </c>
      <c r="U94" s="8" t="e">
        <f>IF($Y$46=1,IF(AND($B$40&gt;$F$40,$B$40&gt;$J$40),G94,IF($F$40&gt;$J$40,L94,IF($J$40&gt;$F$40,Q94,""))),IF($Y$46=2,G94,IF($Y$46=3,L94,IF($Y$46=4,Q94,""))))</f>
        <v>#DIV/0!</v>
      </c>
      <c r="V94" s="8" t="e">
        <f>IF($Y$46=1,IF(AND($B$40&gt;$F$40,$B$40&gt;$J$40),H94,IF($F$40&gt;$J$40,M94,IF($J$40&gt;$F$40,R94,""))),IF($Y$46=2,H94,IF($Y$46=3,M94,IF($Y$46=4,R94,""))))</f>
        <v>#DIV/0!</v>
      </c>
    </row>
    <row r="95" spans="2:22" hidden="1" x14ac:dyDescent="0.25">
      <c r="B95" s="8" t="s">
        <v>25</v>
      </c>
      <c r="C95" s="8">
        <f>M17</f>
        <v>0</v>
      </c>
      <c r="D95" s="8" t="e">
        <f t="shared" si="2"/>
        <v>#DIV/0!</v>
      </c>
      <c r="E95" s="8" t="e">
        <f t="shared" si="3"/>
        <v>#DIV/0!</v>
      </c>
      <c r="J95" s="8" t="e">
        <f t="shared" si="4"/>
        <v>#DIV/0!</v>
      </c>
      <c r="O95" s="8" t="e">
        <f t="shared" si="5"/>
        <v>#DIV/0!</v>
      </c>
    </row>
    <row r="96" spans="2:22" hidden="1" x14ac:dyDescent="0.25">
      <c r="B96" s="8" t="s">
        <v>25</v>
      </c>
      <c r="C96" s="8">
        <f>N17</f>
        <v>0</v>
      </c>
      <c r="D96" s="8" t="e">
        <f t="shared" si="2"/>
        <v>#DIV/0!</v>
      </c>
      <c r="E96" s="8" t="e">
        <f t="shared" si="3"/>
        <v>#DIV/0!</v>
      </c>
      <c r="J96" s="8" t="e">
        <f t="shared" si="4"/>
        <v>#DIV/0!</v>
      </c>
      <c r="O96" s="8" t="e">
        <f t="shared" si="5"/>
        <v>#DIV/0!</v>
      </c>
    </row>
    <row r="97" spans="2:22" hidden="1" x14ac:dyDescent="0.25">
      <c r="B97" s="8" t="s">
        <v>26</v>
      </c>
      <c r="C97" s="8">
        <f>L18</f>
        <v>0</v>
      </c>
      <c r="D97" s="8" t="e">
        <f t="shared" si="2"/>
        <v>#DIV/0!</v>
      </c>
      <c r="E97" s="8" t="e">
        <f t="shared" si="3"/>
        <v>#DIV/0!</v>
      </c>
      <c r="F97" s="8" t="e">
        <f>AVERAGE(E97:E99)</f>
        <v>#DIV/0!</v>
      </c>
      <c r="G97" s="8" t="e">
        <f>_xlfn.STDEV.P(E97:E99)</f>
        <v>#DIV/0!</v>
      </c>
      <c r="H97" s="8" t="e">
        <f>IF(AND(F97&lt;$B$30, F97&gt;$B$36),$B$119,$B$120)</f>
        <v>#DIV/0!</v>
      </c>
      <c r="J97" s="8" t="e">
        <f t="shared" si="4"/>
        <v>#DIV/0!</v>
      </c>
      <c r="K97" s="8" t="e">
        <f>AVERAGE(J97:J99)</f>
        <v>#DIV/0!</v>
      </c>
      <c r="L97" s="8" t="e">
        <f>_xlfn.STDEV.P(J97:J99)</f>
        <v>#DIV/0!</v>
      </c>
      <c r="M97" s="8" t="e">
        <f>IF(AND(K97&lt;$B$31, K97&gt;$B$36),$B$119,$B$120)</f>
        <v>#DIV/0!</v>
      </c>
      <c r="O97" s="8" t="e">
        <f t="shared" si="5"/>
        <v>#DIV/0!</v>
      </c>
      <c r="P97" s="8" t="e">
        <f>AVERAGE(O97:O99)</f>
        <v>#DIV/0!</v>
      </c>
      <c r="Q97" s="8" t="e">
        <f>_xlfn.STDEV.P(O97:O99)</f>
        <v>#DIV/0!</v>
      </c>
      <c r="R97" s="8" t="e">
        <f>IF(AND(P97&lt;$B$30,P97&gt;$B$35),$B$119,$B$120)</f>
        <v>#DIV/0!</v>
      </c>
      <c r="T97" s="8" t="e">
        <f>IF($Y$46=1,IF(AND($B$40&gt;$F$40,$B$40&gt;$J$40),F97,IF($F$40&gt;$J$40,K97,IF($J$40&gt;$F$40,P97,""))),IF($Y$46=2,F97,IF($Y$46=3,K97,IF($Y$46=4,P97,""))))</f>
        <v>#DIV/0!</v>
      </c>
      <c r="U97" s="8" t="e">
        <f>IF($Y$46=1,IF(AND($B$40&gt;$F$40,$B$40&gt;$J$40),G97,IF($F$40&gt;$J$40,L97,IF($J$40&gt;$F$40,Q97,""))),IF($Y$46=2,G97,IF($Y$46=3,L97,IF($Y$46=4,Q97,""))))</f>
        <v>#DIV/0!</v>
      </c>
      <c r="V97" s="8" t="e">
        <f>IF($Y$46=1,IF(AND($B$40&gt;$F$40,$B$40&gt;$J$40),H97,IF($F$40&gt;$J$40,M97,IF($J$40&gt;$F$40,R97,""))),IF($Y$46=2,H97,IF($Y$46=3,M97,IF($Y$46=4,R97,""))))</f>
        <v>#DIV/0!</v>
      </c>
    </row>
    <row r="98" spans="2:22" hidden="1" x14ac:dyDescent="0.25">
      <c r="B98" s="8" t="s">
        <v>26</v>
      </c>
      <c r="C98" s="8">
        <f>M18</f>
        <v>0</v>
      </c>
      <c r="D98" s="8" t="e">
        <f t="shared" si="2"/>
        <v>#DIV/0!</v>
      </c>
      <c r="E98" s="8" t="e">
        <f t="shared" si="3"/>
        <v>#DIV/0!</v>
      </c>
      <c r="J98" s="8" t="e">
        <f t="shared" si="4"/>
        <v>#DIV/0!</v>
      </c>
      <c r="O98" s="8" t="e">
        <f t="shared" si="5"/>
        <v>#DIV/0!</v>
      </c>
    </row>
    <row r="99" spans="2:22" hidden="1" x14ac:dyDescent="0.25">
      <c r="B99" s="8" t="s">
        <v>26</v>
      </c>
      <c r="C99" s="8">
        <f>N18</f>
        <v>0</v>
      </c>
      <c r="D99" s="8" t="e">
        <f t="shared" si="2"/>
        <v>#DIV/0!</v>
      </c>
      <c r="E99" s="8" t="e">
        <f t="shared" si="3"/>
        <v>#DIV/0!</v>
      </c>
      <c r="J99" s="8" t="e">
        <f t="shared" si="4"/>
        <v>#DIV/0!</v>
      </c>
      <c r="O99" s="8" t="e">
        <f t="shared" si="5"/>
        <v>#DIV/0!</v>
      </c>
    </row>
    <row r="100" spans="2:22" hidden="1" x14ac:dyDescent="0.25">
      <c r="B100" s="8" t="s">
        <v>27</v>
      </c>
      <c r="C100" s="8">
        <f>L19</f>
        <v>0</v>
      </c>
      <c r="D100" s="8" t="e">
        <f t="shared" si="2"/>
        <v>#DIV/0!</v>
      </c>
      <c r="E100" s="8" t="e">
        <f t="shared" si="3"/>
        <v>#DIV/0!</v>
      </c>
      <c r="F100" s="8" t="e">
        <f>AVERAGE(E100:E102)</f>
        <v>#DIV/0!</v>
      </c>
      <c r="G100" s="8" t="e">
        <f>_xlfn.STDEV.P(E100:E102)</f>
        <v>#DIV/0!</v>
      </c>
      <c r="H100" s="8" t="e">
        <f>IF(AND(F100&lt;$B$30, F100&gt;$B$36),$B$119,$B$120)</f>
        <v>#DIV/0!</v>
      </c>
      <c r="J100" s="8" t="e">
        <f t="shared" si="4"/>
        <v>#DIV/0!</v>
      </c>
      <c r="K100" s="8" t="e">
        <f>AVERAGE(J100:J102)</f>
        <v>#DIV/0!</v>
      </c>
      <c r="L100" s="8" t="e">
        <f>_xlfn.STDEV.P(J100:J102)</f>
        <v>#DIV/0!</v>
      </c>
      <c r="M100" s="8" t="e">
        <f>IF(AND(K100&lt;$B$31, K100&gt;$B$36),$B$119,$B$120)</f>
        <v>#DIV/0!</v>
      </c>
      <c r="O100" s="8" t="e">
        <f t="shared" si="5"/>
        <v>#DIV/0!</v>
      </c>
      <c r="P100" s="8" t="e">
        <f>AVERAGE(O100:O102)</f>
        <v>#DIV/0!</v>
      </c>
      <c r="Q100" s="8" t="e">
        <f>_xlfn.STDEV.P(O100:O102)</f>
        <v>#DIV/0!</v>
      </c>
      <c r="R100" s="8" t="e">
        <f>IF(AND(P100&lt;$B$30,P100&gt;$B$35),$B$119,$B$120)</f>
        <v>#DIV/0!</v>
      </c>
      <c r="T100" s="8" t="e">
        <f>IF($Y$46=1,IF(AND($B$40&gt;$F$40,$B$40&gt;$J$40),F100,IF($F$40&gt;$J$40,K100,IF($J$40&gt;$F$40,P100,""))),IF($Y$46=2,F100,IF($Y$46=3,K100,IF($Y$46=4,P100,""))))</f>
        <v>#DIV/0!</v>
      </c>
      <c r="U100" s="8" t="e">
        <f>IF($Y$46=1,IF(AND($B$40&gt;$F$40,$B$40&gt;$J$40),G100,IF($F$40&gt;$J$40,L100,IF($J$40&gt;$F$40,Q100,""))),IF($Y$46=2,G100,IF($Y$46=3,L100,IF($Y$46=4,Q100,""))))</f>
        <v>#DIV/0!</v>
      </c>
      <c r="V100" s="8" t="e">
        <f>IF($Y$46=1,IF(AND($B$40&gt;$F$40,$B$40&gt;$J$40),H100,IF($F$40&gt;$J$40,M100,IF($J$40&gt;$F$40,R100,""))),IF($Y$46=2,H100,IF($Y$46=3,M100,IF($Y$46=4,R100,""))))</f>
        <v>#DIV/0!</v>
      </c>
    </row>
    <row r="101" spans="2:22" hidden="1" x14ac:dyDescent="0.25">
      <c r="B101" s="8" t="s">
        <v>27</v>
      </c>
      <c r="C101" s="8">
        <f>M19</f>
        <v>0</v>
      </c>
      <c r="D101" s="8" t="e">
        <f t="shared" si="2"/>
        <v>#DIV/0!</v>
      </c>
      <c r="E101" s="8" t="e">
        <f t="shared" si="3"/>
        <v>#DIV/0!</v>
      </c>
      <c r="J101" s="8" t="e">
        <f t="shared" si="4"/>
        <v>#DIV/0!</v>
      </c>
      <c r="O101" s="8" t="e">
        <f t="shared" si="5"/>
        <v>#DIV/0!</v>
      </c>
    </row>
    <row r="102" spans="2:22" hidden="1" x14ac:dyDescent="0.25">
      <c r="B102" s="8" t="s">
        <v>27</v>
      </c>
      <c r="C102" s="8">
        <f>N19</f>
        <v>0</v>
      </c>
      <c r="D102" s="8" t="e">
        <f t="shared" si="2"/>
        <v>#DIV/0!</v>
      </c>
      <c r="E102" s="8" t="e">
        <f t="shared" si="3"/>
        <v>#DIV/0!</v>
      </c>
      <c r="J102" s="8" t="e">
        <f t="shared" si="4"/>
        <v>#DIV/0!</v>
      </c>
      <c r="O102" s="8" t="e">
        <f t="shared" si="5"/>
        <v>#DIV/0!</v>
      </c>
    </row>
    <row r="103" spans="2:22" hidden="1" x14ac:dyDescent="0.25">
      <c r="B103" s="8" t="s">
        <v>28</v>
      </c>
      <c r="C103" s="8">
        <f>L20</f>
        <v>0</v>
      </c>
      <c r="D103" s="8" t="e">
        <f t="shared" si="2"/>
        <v>#DIV/0!</v>
      </c>
      <c r="E103" s="8" t="e">
        <f t="shared" si="3"/>
        <v>#DIV/0!</v>
      </c>
      <c r="F103" s="8" t="e">
        <f>AVERAGE(E103:E105)</f>
        <v>#DIV/0!</v>
      </c>
      <c r="G103" s="8" t="e">
        <f>_xlfn.STDEV.P(E103:E105)</f>
        <v>#DIV/0!</v>
      </c>
      <c r="H103" s="8" t="e">
        <f>IF(AND(F103&lt;$B$30, F103&gt;$B$36),$B$119,$B$120)</f>
        <v>#DIV/0!</v>
      </c>
      <c r="J103" s="8" t="e">
        <f t="shared" si="4"/>
        <v>#DIV/0!</v>
      </c>
      <c r="K103" s="8" t="e">
        <f>AVERAGE(J103:J105)</f>
        <v>#DIV/0!</v>
      </c>
      <c r="L103" s="8" t="e">
        <f>_xlfn.STDEV.P(J103:J105)</f>
        <v>#DIV/0!</v>
      </c>
      <c r="M103" s="8" t="e">
        <f>IF(AND(K103&lt;$B$31, K103&gt;$B$36),$B$119,$B$120)</f>
        <v>#DIV/0!</v>
      </c>
      <c r="O103" s="8" t="e">
        <f t="shared" si="5"/>
        <v>#DIV/0!</v>
      </c>
      <c r="P103" s="8" t="e">
        <f>AVERAGE(O103:O105)</f>
        <v>#DIV/0!</v>
      </c>
      <c r="Q103" s="8" t="e">
        <f>_xlfn.STDEV.P(O103:O105)</f>
        <v>#DIV/0!</v>
      </c>
      <c r="R103" s="8" t="e">
        <f>IF(AND(P103&lt;$B$30,P103&gt;$B$35),$B$119,$B$120)</f>
        <v>#DIV/0!</v>
      </c>
      <c r="T103" s="8" t="e">
        <f>IF($Y$46=1,IF(AND($B$40&gt;$F$40,$B$40&gt;$J$40),F103,IF($F$40&gt;$J$40,K103,IF($J$40&gt;$F$40,P103,""))),IF($Y$46=2,F103,IF($Y$46=3,K103,IF($Y$46=4,P103,""))))</f>
        <v>#DIV/0!</v>
      </c>
      <c r="U103" s="8" t="e">
        <f>IF($Y$46=1,IF(AND($B$40&gt;$F$40,$B$40&gt;$J$40),G103,IF($F$40&gt;$J$40,L103,IF($J$40&gt;$F$40,Q103,""))),IF($Y$46=2,G103,IF($Y$46=3,L103,IF($Y$46=4,Q103,""))))</f>
        <v>#DIV/0!</v>
      </c>
      <c r="V103" s="8" t="e">
        <f>IF($Y$46=1,IF(AND($B$40&gt;$F$40,$B$40&gt;$J$40),H103,IF($F$40&gt;$J$40,M103,IF($J$40&gt;$F$40,R103,""))),IF($Y$46=2,H103,IF($Y$46=3,M103,IF($Y$46=4,R103,""))))</f>
        <v>#DIV/0!</v>
      </c>
    </row>
    <row r="104" spans="2:22" hidden="1" x14ac:dyDescent="0.25">
      <c r="B104" s="8" t="s">
        <v>28</v>
      </c>
      <c r="C104" s="8">
        <f>M20</f>
        <v>0</v>
      </c>
      <c r="D104" s="8" t="e">
        <f t="shared" si="2"/>
        <v>#DIV/0!</v>
      </c>
      <c r="E104" s="8" t="e">
        <f t="shared" si="3"/>
        <v>#DIV/0!</v>
      </c>
      <c r="J104" s="8" t="e">
        <f t="shared" si="4"/>
        <v>#DIV/0!</v>
      </c>
      <c r="O104" s="8" t="e">
        <f t="shared" si="5"/>
        <v>#DIV/0!</v>
      </c>
    </row>
    <row r="105" spans="2:22" hidden="1" x14ac:dyDescent="0.25">
      <c r="B105" s="8" t="s">
        <v>28</v>
      </c>
      <c r="C105" s="8">
        <f>N20</f>
        <v>0</v>
      </c>
      <c r="D105" s="8" t="e">
        <f t="shared" si="2"/>
        <v>#DIV/0!</v>
      </c>
      <c r="E105" s="8" t="e">
        <f t="shared" si="3"/>
        <v>#DIV/0!</v>
      </c>
      <c r="J105" s="8" t="e">
        <f t="shared" si="4"/>
        <v>#DIV/0!</v>
      </c>
      <c r="O105" s="8" t="e">
        <f t="shared" si="5"/>
        <v>#DIV/0!</v>
      </c>
    </row>
    <row r="106" spans="2:22" hidden="1" x14ac:dyDescent="0.25">
      <c r="B106" s="8" t="s">
        <v>29</v>
      </c>
      <c r="C106" s="8">
        <f>L21</f>
        <v>0</v>
      </c>
      <c r="D106" s="8" t="e">
        <f t="shared" si="2"/>
        <v>#DIV/0!</v>
      </c>
      <c r="E106" s="8" t="e">
        <f t="shared" si="3"/>
        <v>#DIV/0!</v>
      </c>
      <c r="F106" s="8" t="e">
        <f>AVERAGE(E106:E108)</f>
        <v>#DIV/0!</v>
      </c>
      <c r="G106" s="8" t="e">
        <f>_xlfn.STDEV.P(E106:E108)</f>
        <v>#DIV/0!</v>
      </c>
      <c r="H106" s="8" t="e">
        <f>IF(AND(F106&lt;$B$30, F106&gt;$B$36),$B$119,$B$120)</f>
        <v>#DIV/0!</v>
      </c>
      <c r="J106" s="8" t="e">
        <f t="shared" si="4"/>
        <v>#DIV/0!</v>
      </c>
      <c r="K106" s="8" t="e">
        <f>AVERAGE(J106:J108)</f>
        <v>#DIV/0!</v>
      </c>
      <c r="L106" s="8" t="e">
        <f>_xlfn.STDEV.P(J106:J108)</f>
        <v>#DIV/0!</v>
      </c>
      <c r="M106" s="8" t="e">
        <f>IF(AND(K106&lt;$B$31, K106&gt;$B$36),$B$119,$B$120)</f>
        <v>#DIV/0!</v>
      </c>
      <c r="O106" s="8" t="e">
        <f t="shared" si="5"/>
        <v>#DIV/0!</v>
      </c>
      <c r="P106" s="8" t="e">
        <f>AVERAGE(O106:O108)</f>
        <v>#DIV/0!</v>
      </c>
      <c r="Q106" s="8" t="e">
        <f>_xlfn.STDEV.P(O106:O108)</f>
        <v>#DIV/0!</v>
      </c>
      <c r="R106" s="8" t="e">
        <f>IF(AND(P106&lt;$B$30,P106&gt;$B$35),$B$119,$B$120)</f>
        <v>#DIV/0!</v>
      </c>
      <c r="T106" s="8" t="e">
        <f>IF($Y$46=1,IF(AND($B$40&gt;$F$40,$B$40&gt;$J$40),F106,IF($F$40&gt;$J$40,K106,IF($J$40&gt;$F$40,P106,""))),IF($Y$46=2,F106,IF($Y$46=3,K106,IF($Y$46=4,P106,""))))</f>
        <v>#DIV/0!</v>
      </c>
      <c r="U106" s="8" t="e">
        <f>IF($Y$46=1,IF(AND($B$40&gt;$F$40,$B$40&gt;$J$40),G106,IF($F$40&gt;$J$40,L106,IF($J$40&gt;$F$40,Q106,""))),IF($Y$46=2,G106,IF($Y$46=3,L106,IF($Y$46=4,Q106,""))))</f>
        <v>#DIV/0!</v>
      </c>
      <c r="V106" s="8" t="e">
        <f>IF($Y$46=1,IF(AND($B$40&gt;$F$40,$B$40&gt;$J$40),H106,IF($F$40&gt;$J$40,M106,IF($J$40&gt;$F$40,R106,""))),IF($Y$46=2,H106,IF($Y$46=3,M106,IF($Y$46=4,R106,""))))</f>
        <v>#DIV/0!</v>
      </c>
    </row>
    <row r="107" spans="2:22" hidden="1" x14ac:dyDescent="0.25">
      <c r="B107" s="8" t="s">
        <v>29</v>
      </c>
      <c r="C107" s="8">
        <f>M21</f>
        <v>0</v>
      </c>
      <c r="D107" s="8" t="e">
        <f t="shared" si="2"/>
        <v>#DIV/0!</v>
      </c>
      <c r="E107" s="8" t="e">
        <f t="shared" si="3"/>
        <v>#DIV/0!</v>
      </c>
      <c r="J107" s="8" t="e">
        <f t="shared" si="4"/>
        <v>#DIV/0!</v>
      </c>
      <c r="O107" s="8" t="e">
        <f t="shared" si="5"/>
        <v>#DIV/0!</v>
      </c>
    </row>
    <row r="108" spans="2:22" hidden="1" x14ac:dyDescent="0.25">
      <c r="B108" s="8" t="s">
        <v>29</v>
      </c>
      <c r="C108" s="8">
        <f>N21</f>
        <v>0</v>
      </c>
      <c r="D108" s="8" t="e">
        <f t="shared" si="2"/>
        <v>#DIV/0!</v>
      </c>
      <c r="E108" s="8" t="e">
        <f t="shared" si="3"/>
        <v>#DIV/0!</v>
      </c>
      <c r="J108" s="8" t="e">
        <f t="shared" si="4"/>
        <v>#DIV/0!</v>
      </c>
      <c r="O108" s="8" t="e">
        <f t="shared" si="5"/>
        <v>#DIV/0!</v>
      </c>
    </row>
    <row r="109" spans="2:22" hidden="1" x14ac:dyDescent="0.25">
      <c r="B109" s="8" t="s">
        <v>30</v>
      </c>
      <c r="C109" s="8">
        <f>L22</f>
        <v>0</v>
      </c>
      <c r="D109" s="8" t="e">
        <f t="shared" si="2"/>
        <v>#DIV/0!</v>
      </c>
      <c r="E109" s="8" t="e">
        <f t="shared" si="3"/>
        <v>#DIV/0!</v>
      </c>
      <c r="F109" s="8" t="e">
        <f>AVERAGE(E109:E111)</f>
        <v>#DIV/0!</v>
      </c>
      <c r="G109" s="8" t="e">
        <f>_xlfn.STDEV.P(E109:E111)</f>
        <v>#DIV/0!</v>
      </c>
      <c r="H109" s="8" t="e">
        <f>IF(AND(F109&lt;$B$30, F109&gt;$B$36),$B$119,$B$120)</f>
        <v>#DIV/0!</v>
      </c>
      <c r="J109" s="8" t="e">
        <f t="shared" si="4"/>
        <v>#DIV/0!</v>
      </c>
      <c r="K109" s="8" t="e">
        <f>AVERAGE(J109:J111)</f>
        <v>#DIV/0!</v>
      </c>
      <c r="L109" s="8" t="e">
        <f>_xlfn.STDEV.P(J109:J111)</f>
        <v>#DIV/0!</v>
      </c>
      <c r="M109" s="8" t="e">
        <f>IF(AND(K109&lt;$B$31, K109&gt;$B$36),$B$119,$B$120)</f>
        <v>#DIV/0!</v>
      </c>
      <c r="O109" s="8" t="e">
        <f t="shared" si="5"/>
        <v>#DIV/0!</v>
      </c>
      <c r="P109" s="8" t="e">
        <f>AVERAGE(O109:O111)</f>
        <v>#DIV/0!</v>
      </c>
      <c r="Q109" s="8" t="e">
        <f>_xlfn.STDEV.P(O109:O111)</f>
        <v>#DIV/0!</v>
      </c>
      <c r="R109" s="8" t="e">
        <f>IF(AND(P109&lt;$B$30,P109&gt;$B$35),$B$119,$B$120)</f>
        <v>#DIV/0!</v>
      </c>
      <c r="T109" s="8" t="e">
        <f>IF($Y$46=1,IF(AND($B$40&gt;$F$40,$B$40&gt;$J$40),F109,IF($F$40&gt;$J$40,K109,IF($J$40&gt;$F$40,P109,""))),IF($Y$46=2,F109,IF($Y$46=3,K109,IF($Y$46=4,P109,""))))</f>
        <v>#DIV/0!</v>
      </c>
      <c r="U109" s="8" t="e">
        <f>IF($Y$46=1,IF(AND($B$40&gt;$F$40,$B$40&gt;$J$40),G109,IF($F$40&gt;$J$40,L109,IF($J$40&gt;$F$40,Q109,""))),IF($Y$46=2,G109,IF($Y$46=3,L109,IF($Y$46=4,Q109,""))))</f>
        <v>#DIV/0!</v>
      </c>
      <c r="V109" s="8" t="e">
        <f>IF($Y$46=1,IF(AND($B$40&gt;$F$40,$B$40&gt;$J$40),H109,IF($F$40&gt;$J$40,M109,IF($J$40&gt;$F$40,R109,""))),IF($Y$46=2,H109,IF($Y$46=3,M109,IF($Y$46=4,R109,""))))</f>
        <v>#DIV/0!</v>
      </c>
    </row>
    <row r="110" spans="2:22" hidden="1" x14ac:dyDescent="0.25">
      <c r="B110" s="8" t="s">
        <v>30</v>
      </c>
      <c r="C110" s="8">
        <f>M22</f>
        <v>0</v>
      </c>
      <c r="D110" s="8" t="e">
        <f t="shared" si="2"/>
        <v>#DIV/0!</v>
      </c>
      <c r="E110" s="8" t="e">
        <f t="shared" si="3"/>
        <v>#DIV/0!</v>
      </c>
      <c r="J110" s="8" t="e">
        <f t="shared" si="4"/>
        <v>#DIV/0!</v>
      </c>
      <c r="O110" s="8" t="e">
        <f t="shared" si="5"/>
        <v>#DIV/0!</v>
      </c>
    </row>
    <row r="111" spans="2:22" hidden="1" x14ac:dyDescent="0.25">
      <c r="B111" s="8" t="s">
        <v>30</v>
      </c>
      <c r="C111" s="8">
        <f>N22</f>
        <v>0</v>
      </c>
      <c r="D111" s="8" t="e">
        <f t="shared" si="2"/>
        <v>#DIV/0!</v>
      </c>
      <c r="E111" s="8" t="e">
        <f t="shared" ref="E111:E117" si="6">IF(D111&gt;0,(D111/$B$43)^(1/$C$43),"")</f>
        <v>#DIV/0!</v>
      </c>
      <c r="J111" s="8" t="e">
        <f t="shared" ref="J111:J117" si="7">IF(D111&gt;0,(D111/$F$43)^(1/$G$43),"")</f>
        <v>#DIV/0!</v>
      </c>
      <c r="O111" s="8" t="e">
        <f t="shared" ref="O111:O117" si="8">IF(D111&gt;0,(D111/$J$43)^(1/$K$43),"")</f>
        <v>#DIV/0!</v>
      </c>
    </row>
    <row r="112" spans="2:22" hidden="1" x14ac:dyDescent="0.25">
      <c r="B112" s="8" t="s">
        <v>31</v>
      </c>
      <c r="C112" s="8">
        <f>L23</f>
        <v>0</v>
      </c>
      <c r="D112" s="8" t="e">
        <f t="shared" si="2"/>
        <v>#DIV/0!</v>
      </c>
      <c r="E112" s="8" t="e">
        <f t="shared" si="6"/>
        <v>#DIV/0!</v>
      </c>
      <c r="F112" s="8" t="e">
        <f>AVERAGE(E112:E114)</f>
        <v>#DIV/0!</v>
      </c>
      <c r="G112" s="8" t="e">
        <f>_xlfn.STDEV.P(E112:E114)</f>
        <v>#DIV/0!</v>
      </c>
      <c r="H112" s="8" t="e">
        <f>IF(AND(F112&lt;$B$30, F112&gt;$B$36),$B$119,$B$120)</f>
        <v>#DIV/0!</v>
      </c>
      <c r="J112" s="8" t="e">
        <f t="shared" si="7"/>
        <v>#DIV/0!</v>
      </c>
      <c r="K112" s="8" t="e">
        <f>AVERAGE(J112:J114)</f>
        <v>#DIV/0!</v>
      </c>
      <c r="L112" s="8" t="e">
        <f>_xlfn.STDEV.P(J112:J114)</f>
        <v>#DIV/0!</v>
      </c>
      <c r="M112" s="8" t="e">
        <f>IF(AND(K112&lt;$B$31, K112&gt;$B$36),$B$119,$B$120)</f>
        <v>#DIV/0!</v>
      </c>
      <c r="O112" s="8" t="e">
        <f t="shared" si="8"/>
        <v>#DIV/0!</v>
      </c>
      <c r="P112" s="8" t="e">
        <f>AVERAGE(O112:O114)</f>
        <v>#DIV/0!</v>
      </c>
      <c r="Q112" s="8" t="e">
        <f>_xlfn.STDEV.P(O112:O114)</f>
        <v>#DIV/0!</v>
      </c>
      <c r="R112" s="8" t="e">
        <f>IF(AND(P112&lt;$B$30,P112&gt;$B$35),$B$119,$B$120)</f>
        <v>#DIV/0!</v>
      </c>
      <c r="T112" s="8" t="e">
        <f>IF($Y$46=1,IF(AND($B$40&gt;$F$40,$B$40&gt;$J$40),F112,IF($F$40&gt;$J$40,K112,IF($J$40&gt;$F$40,P112,""))),IF($Y$46=2,F112,IF($Y$46=3,K112,IF($Y$46=4,P112,""))))</f>
        <v>#DIV/0!</v>
      </c>
      <c r="U112" s="8" t="e">
        <f>IF($Y$46=1,IF(AND($B$40&gt;$F$40,$B$40&gt;$J$40),G112,IF($F$40&gt;$J$40,L112,IF($J$40&gt;$F$40,Q112,""))),IF($Y$46=2,G112,IF($Y$46=3,L112,IF($Y$46=4,Q112,""))))</f>
        <v>#DIV/0!</v>
      </c>
      <c r="V112" s="8" t="e">
        <f>IF($Y$46=1,IF(AND($B$40&gt;$F$40,$B$40&gt;$J$40),H112,IF($F$40&gt;$J$40,M112,IF($J$40&gt;$F$40,R112,""))),IF($Y$46=2,H112,IF($Y$46=3,M112,IF($Y$46=4,R112,""))))</f>
        <v>#DIV/0!</v>
      </c>
    </row>
    <row r="113" spans="2:22" hidden="1" x14ac:dyDescent="0.25">
      <c r="B113" s="8" t="s">
        <v>31</v>
      </c>
      <c r="C113" s="8">
        <f>M23</f>
        <v>0</v>
      </c>
      <c r="D113" s="8" t="e">
        <f t="shared" ref="D113:D117" si="9">C113-$C$26</f>
        <v>#DIV/0!</v>
      </c>
      <c r="E113" s="8" t="e">
        <f t="shared" si="6"/>
        <v>#DIV/0!</v>
      </c>
      <c r="J113" s="8" t="e">
        <f t="shared" si="7"/>
        <v>#DIV/0!</v>
      </c>
      <c r="O113" s="8" t="e">
        <f t="shared" si="8"/>
        <v>#DIV/0!</v>
      </c>
    </row>
    <row r="114" spans="2:22" hidden="1" x14ac:dyDescent="0.25">
      <c r="B114" s="8" t="s">
        <v>31</v>
      </c>
      <c r="C114" s="8">
        <f>N23</f>
        <v>0</v>
      </c>
      <c r="D114" s="8" t="e">
        <f t="shared" si="9"/>
        <v>#DIV/0!</v>
      </c>
      <c r="E114" s="8" t="e">
        <f t="shared" si="6"/>
        <v>#DIV/0!</v>
      </c>
      <c r="J114" s="8" t="e">
        <f t="shared" si="7"/>
        <v>#DIV/0!</v>
      </c>
      <c r="O114" s="8" t="e">
        <f t="shared" si="8"/>
        <v>#DIV/0!</v>
      </c>
    </row>
    <row r="115" spans="2:22" hidden="1" x14ac:dyDescent="0.25">
      <c r="B115" s="8" t="s">
        <v>32</v>
      </c>
      <c r="C115" s="8">
        <f>L24</f>
        <v>0</v>
      </c>
      <c r="D115" s="8" t="e">
        <f t="shared" si="9"/>
        <v>#DIV/0!</v>
      </c>
      <c r="E115" s="8" t="e">
        <f t="shared" si="6"/>
        <v>#DIV/0!</v>
      </c>
      <c r="F115" s="8" t="e">
        <f>AVERAGE(E115:E117)</f>
        <v>#DIV/0!</v>
      </c>
      <c r="G115" s="8" t="e">
        <f>_xlfn.STDEV.P(E115:E117)</f>
        <v>#DIV/0!</v>
      </c>
      <c r="H115" s="8" t="e">
        <f>IF(AND(F115&lt;$B$30, F115&gt;$B$36),$B$119,$B$120)</f>
        <v>#DIV/0!</v>
      </c>
      <c r="J115" s="8" t="e">
        <f t="shared" si="7"/>
        <v>#DIV/0!</v>
      </c>
      <c r="K115" s="8" t="e">
        <f>AVERAGE(J115:J117)</f>
        <v>#DIV/0!</v>
      </c>
      <c r="L115" s="8" t="e">
        <f>_xlfn.STDEV.P(J115:J117)</f>
        <v>#DIV/0!</v>
      </c>
      <c r="M115" s="8" t="e">
        <f>IF(AND(K115&lt;$B$31, K115&gt;$B$36),$B$119,$B$120)</f>
        <v>#DIV/0!</v>
      </c>
      <c r="O115" s="8" t="e">
        <f t="shared" si="8"/>
        <v>#DIV/0!</v>
      </c>
      <c r="P115" s="8" t="e">
        <f>AVERAGE(O115:O117)</f>
        <v>#DIV/0!</v>
      </c>
      <c r="Q115" s="8" t="e">
        <f>_xlfn.STDEV.P(O115:O117)</f>
        <v>#DIV/0!</v>
      </c>
      <c r="R115" s="8" t="e">
        <f>IF(AND(P115&lt;$B$30,P115&gt;$B$35),$B$119,$B$120)</f>
        <v>#DIV/0!</v>
      </c>
      <c r="T115" s="8" t="e">
        <f>IF($Y$46=1,IF(AND($B$40&gt;$F$40,$B$40&gt;$J$40),F115,IF($F$40&gt;$J$40,K115,IF($J$40&gt;$F$40,P115,""))),IF($Y$46=2,F115,IF($Y$46=3,K115,IF($Y$46=4,P115,""))))</f>
        <v>#DIV/0!</v>
      </c>
      <c r="U115" s="8" t="e">
        <f>IF($Y$46=1,IF(AND($B$40&gt;$F$40,$B$40&gt;$J$40),G115,IF($F$40&gt;$J$40,L115,IF($J$40&gt;$F$40,Q115,""))),IF($Y$46=2,G115,IF($Y$46=3,L115,IF($Y$46=4,Q115,""))))</f>
        <v>#DIV/0!</v>
      </c>
      <c r="V115" s="8" t="e">
        <f>IF($Y$46=1,IF(AND($B$40&gt;$F$40,$B$40&gt;$J$40),H115,IF($F$40&gt;$J$40,M115,IF($J$40&gt;$F$40,R115,""))),IF($Y$46=2,H115,IF($Y$46=3,M115,IF($Y$46=4,R115,""))))</f>
        <v>#DIV/0!</v>
      </c>
    </row>
    <row r="116" spans="2:22" hidden="1" x14ac:dyDescent="0.25">
      <c r="B116" s="8" t="s">
        <v>32</v>
      </c>
      <c r="C116" s="8">
        <f>M24</f>
        <v>0</v>
      </c>
      <c r="D116" s="8" t="e">
        <f t="shared" si="9"/>
        <v>#DIV/0!</v>
      </c>
      <c r="E116" s="8" t="e">
        <f t="shared" si="6"/>
        <v>#DIV/0!</v>
      </c>
      <c r="J116" s="8" t="e">
        <f t="shared" si="7"/>
        <v>#DIV/0!</v>
      </c>
      <c r="O116" s="8" t="e">
        <f t="shared" si="8"/>
        <v>#DIV/0!</v>
      </c>
    </row>
    <row r="117" spans="2:22" hidden="1" x14ac:dyDescent="0.25">
      <c r="B117" s="8" t="s">
        <v>32</v>
      </c>
      <c r="C117" s="8">
        <f>N24</f>
        <v>0</v>
      </c>
      <c r="D117" s="8" t="e">
        <f t="shared" si="9"/>
        <v>#DIV/0!</v>
      </c>
      <c r="E117" s="8" t="e">
        <f t="shared" si="6"/>
        <v>#DIV/0!</v>
      </c>
      <c r="J117" s="8" t="e">
        <f t="shared" si="7"/>
        <v>#DIV/0!</v>
      </c>
      <c r="O117" s="8" t="e">
        <f t="shared" si="8"/>
        <v>#DIV/0!</v>
      </c>
    </row>
    <row r="118" spans="2:22" hidden="1" x14ac:dyDescent="0.25"/>
    <row r="119" spans="2:22" hidden="1" x14ac:dyDescent="0.25">
      <c r="B119" s="8" t="s">
        <v>37</v>
      </c>
    </row>
    <row r="120" spans="2:22" hidden="1" x14ac:dyDescent="0.25">
      <c r="B120" s="9" t="s">
        <v>36</v>
      </c>
    </row>
    <row r="121" spans="2:22" hidden="1" x14ac:dyDescent="0.25"/>
    <row r="122" spans="2:22" hidden="1" x14ac:dyDescent="0.25">
      <c r="B122" s="8" t="e">
        <f>IF(0.99&gt;B40,B124,B125)</f>
        <v>#VALUE!</v>
      </c>
    </row>
    <row r="123" spans="2:22" hidden="1" x14ac:dyDescent="0.25"/>
    <row r="124" spans="2:22" hidden="1" x14ac:dyDescent="0.25">
      <c r="B124" s="9" t="s">
        <v>46</v>
      </c>
    </row>
    <row r="125" spans="2:22" hidden="1" x14ac:dyDescent="0.25">
      <c r="B125" s="8" t="s">
        <v>47</v>
      </c>
    </row>
    <row r="126" spans="2:22" hidden="1" x14ac:dyDescent="0.25"/>
  </sheetData>
  <sheetProtection algorithmName="SHA-512" hashValue="XSIFCyuZAuN5QQx3DQ9Uy2XUr8tqQYkcVfhYNJTQ2GFuPmKRFf5KK5iYXNA2PZY/Jg62jh88/iTONVWy8+72Ag==" saltValue="ZRHC4FK/IwgZ/XwXeUvJRw==" spinCount="100000" sheet="1" objects="1" scenarios="1"/>
  <mergeCells count="33">
    <mergeCell ref="B13:N15"/>
    <mergeCell ref="C10:E10"/>
    <mergeCell ref="F10:H10"/>
    <mergeCell ref="I10:K10"/>
    <mergeCell ref="L10:N10"/>
    <mergeCell ref="C11:E11"/>
    <mergeCell ref="F11:H11"/>
    <mergeCell ref="I11:K11"/>
    <mergeCell ref="L11:N11"/>
    <mergeCell ref="C8:E8"/>
    <mergeCell ref="F8:H8"/>
    <mergeCell ref="I8:K8"/>
    <mergeCell ref="L8:N8"/>
    <mergeCell ref="C9:E9"/>
    <mergeCell ref="F9:H9"/>
    <mergeCell ref="I9:K9"/>
    <mergeCell ref="L9:N9"/>
    <mergeCell ref="C6:E6"/>
    <mergeCell ref="F6:H6"/>
    <mergeCell ref="I6:K6"/>
    <mergeCell ref="L6:N6"/>
    <mergeCell ref="C7:E7"/>
    <mergeCell ref="F7:H7"/>
    <mergeCell ref="I7:K7"/>
    <mergeCell ref="L7:N7"/>
    <mergeCell ref="C4:E4"/>
    <mergeCell ref="F4:H4"/>
    <mergeCell ref="I4:K4"/>
    <mergeCell ref="L4:N4"/>
    <mergeCell ref="C5:E5"/>
    <mergeCell ref="F5:H5"/>
    <mergeCell ref="I5:K5"/>
    <mergeCell ref="L5:N5"/>
  </mergeCells>
  <conditionalFormatting sqref="I118 H46:H117 M46:M117">
    <cfRule type="containsText" dxfId="227" priority="24" operator="containsText" text="Outside Range">
      <formula>NOT(ISERROR(SEARCH("Outside Range",H46)))</formula>
    </cfRule>
  </conditionalFormatting>
  <conditionalFormatting sqref="O118">
    <cfRule type="containsText" dxfId="226" priority="23" operator="containsText" text="Outside Range">
      <formula>NOT(ISERROR(SEARCH("Outside Range",O118)))</formula>
    </cfRule>
  </conditionalFormatting>
  <conditionalFormatting sqref="R46:R63">
    <cfRule type="containsText" dxfId="225" priority="22" operator="containsText" text="Outside Range">
      <formula>NOT(ISERROR(SEARCH("Outside Range",R46)))</formula>
    </cfRule>
  </conditionalFormatting>
  <conditionalFormatting sqref="R65:R66 R68:R69 R71:R72 R74:R75 R77:R78 R80:R81">
    <cfRule type="containsText" dxfId="224" priority="21" operator="containsText" text="Outside Range">
      <formula>NOT(ISERROR(SEARCH("Outside Range",R65)))</formula>
    </cfRule>
  </conditionalFormatting>
  <conditionalFormatting sqref="R83:R84 R86:R87 R89:R90 R92:R93 R95:R96 R98:R99">
    <cfRule type="containsText" dxfId="223" priority="20" operator="containsText" text="Outside Range">
      <formula>NOT(ISERROR(SEARCH("Outside Range",R83)))</formula>
    </cfRule>
  </conditionalFormatting>
  <conditionalFormatting sqref="R101:R102 R104:R105 R107:R108 R110:R111 R113:R114 R116:R117">
    <cfRule type="containsText" dxfId="222" priority="19" operator="containsText" text="Outside Range">
      <formula>NOT(ISERROR(SEARCH("Outside Range",R101)))</formula>
    </cfRule>
  </conditionalFormatting>
  <conditionalFormatting sqref="R64">
    <cfRule type="containsText" dxfId="221" priority="18" operator="containsText" text="Outside Range">
      <formula>NOT(ISERROR(SEARCH("Outside Range",R64)))</formula>
    </cfRule>
  </conditionalFormatting>
  <conditionalFormatting sqref="R67">
    <cfRule type="containsText" dxfId="220" priority="17" operator="containsText" text="Outside Range">
      <formula>NOT(ISERROR(SEARCH("Outside Range",R67)))</formula>
    </cfRule>
  </conditionalFormatting>
  <conditionalFormatting sqref="R70">
    <cfRule type="containsText" dxfId="219" priority="16" operator="containsText" text="Outside Range">
      <formula>NOT(ISERROR(SEARCH("Outside Range",R70)))</formula>
    </cfRule>
  </conditionalFormatting>
  <conditionalFormatting sqref="R73">
    <cfRule type="containsText" dxfId="218" priority="15" operator="containsText" text="Outside Range">
      <formula>NOT(ISERROR(SEARCH("Outside Range",R73)))</formula>
    </cfRule>
  </conditionalFormatting>
  <conditionalFormatting sqref="R76">
    <cfRule type="containsText" dxfId="217" priority="14" operator="containsText" text="Outside Range">
      <formula>NOT(ISERROR(SEARCH("Outside Range",R76)))</formula>
    </cfRule>
  </conditionalFormatting>
  <conditionalFormatting sqref="R79">
    <cfRule type="containsText" dxfId="216" priority="13" operator="containsText" text="Outside Range">
      <formula>NOT(ISERROR(SEARCH("Outside Range",R79)))</formula>
    </cfRule>
  </conditionalFormatting>
  <conditionalFormatting sqref="R82">
    <cfRule type="containsText" dxfId="215" priority="12" operator="containsText" text="Outside Range">
      <formula>NOT(ISERROR(SEARCH("Outside Range",R82)))</formula>
    </cfRule>
  </conditionalFormatting>
  <conditionalFormatting sqref="R85">
    <cfRule type="containsText" dxfId="214" priority="11" operator="containsText" text="Outside Range">
      <formula>NOT(ISERROR(SEARCH("Outside Range",R85)))</formula>
    </cfRule>
  </conditionalFormatting>
  <conditionalFormatting sqref="R88">
    <cfRule type="containsText" dxfId="213" priority="10" operator="containsText" text="Outside Range">
      <formula>NOT(ISERROR(SEARCH("Outside Range",R88)))</formula>
    </cfRule>
  </conditionalFormatting>
  <conditionalFormatting sqref="R91">
    <cfRule type="containsText" dxfId="212" priority="9" operator="containsText" text="Outside Range">
      <formula>NOT(ISERROR(SEARCH("Outside Range",R91)))</formula>
    </cfRule>
  </conditionalFormatting>
  <conditionalFormatting sqref="R94">
    <cfRule type="containsText" dxfId="211" priority="8" operator="containsText" text="Outside Range">
      <formula>NOT(ISERROR(SEARCH("Outside Range",R94)))</formula>
    </cfRule>
  </conditionalFormatting>
  <conditionalFormatting sqref="R97">
    <cfRule type="containsText" dxfId="210" priority="7" operator="containsText" text="Outside Range">
      <formula>NOT(ISERROR(SEARCH("Outside Range",R97)))</formula>
    </cfRule>
  </conditionalFormatting>
  <conditionalFormatting sqref="R100">
    <cfRule type="containsText" dxfId="209" priority="6" operator="containsText" text="Outside Range">
      <formula>NOT(ISERROR(SEARCH("Outside Range",R100)))</formula>
    </cfRule>
  </conditionalFormatting>
  <conditionalFormatting sqref="R103">
    <cfRule type="containsText" dxfId="208" priority="5" operator="containsText" text="Outside Range">
      <formula>NOT(ISERROR(SEARCH("Outside Range",R103)))</formula>
    </cfRule>
  </conditionalFormatting>
  <conditionalFormatting sqref="R106">
    <cfRule type="containsText" dxfId="207" priority="4" operator="containsText" text="Outside Range">
      <formula>NOT(ISERROR(SEARCH("Outside Range",R106)))</formula>
    </cfRule>
  </conditionalFormatting>
  <conditionalFormatting sqref="R109">
    <cfRule type="containsText" dxfId="206" priority="3" operator="containsText" text="Outside Range">
      <formula>NOT(ISERROR(SEARCH("Outside Range",R109)))</formula>
    </cfRule>
  </conditionalFormatting>
  <conditionalFormatting sqref="R112">
    <cfRule type="containsText" dxfId="205" priority="2" operator="containsText" text="Outside Range">
      <formula>NOT(ISERROR(SEARCH("Outside Range",R112)))</formula>
    </cfRule>
  </conditionalFormatting>
  <conditionalFormatting sqref="R115">
    <cfRule type="containsText" dxfId="204" priority="1" operator="containsText" text="Outside Range">
      <formula>NOT(ISERROR(SEARCH("Outside Range",R115)))</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Drop Down 1">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K33"/>
  <sheetViews>
    <sheetView zoomScaleNormal="100" workbookViewId="0">
      <selection activeCell="B8" sqref="B8"/>
    </sheetView>
  </sheetViews>
  <sheetFormatPr defaultColWidth="9.140625" defaultRowHeight="15" x14ac:dyDescent="0.25"/>
  <cols>
    <col min="1" max="2" width="9.140625" style="8"/>
    <col min="3" max="3" width="11.85546875" style="8" customWidth="1"/>
    <col min="4" max="4" width="11.85546875" style="8" bestFit="1" customWidth="1"/>
    <col min="5" max="5" width="9" style="8" bestFit="1" customWidth="1"/>
    <col min="6" max="6" width="2.140625" style="8" customWidth="1"/>
    <col min="7" max="7" width="14" style="8" bestFit="1" customWidth="1"/>
    <col min="8" max="8" width="9.140625" style="8" customWidth="1"/>
    <col min="9" max="9" width="13.85546875" style="8" customWidth="1"/>
    <col min="10" max="10" width="14.140625" style="8" bestFit="1" customWidth="1"/>
    <col min="11" max="11" width="18.85546875" style="8" bestFit="1" customWidth="1"/>
    <col min="12" max="12" width="11.85546875" style="8" bestFit="1" customWidth="1"/>
    <col min="13" max="13" width="12" style="8" bestFit="1" customWidth="1"/>
    <col min="14" max="14" width="14" style="8" bestFit="1" customWidth="1"/>
    <col min="15" max="15" width="2.7109375" style="8" customWidth="1"/>
    <col min="16" max="16" width="20.42578125" style="8" bestFit="1" customWidth="1"/>
    <col min="17" max="17" width="9.140625" style="8"/>
    <col min="18" max="18" width="14.140625" style="8" bestFit="1" customWidth="1"/>
    <col min="19" max="19" width="18.85546875" style="8" bestFit="1" customWidth="1"/>
    <col min="20" max="20" width="11.85546875" style="8" bestFit="1" customWidth="1"/>
    <col min="21" max="21" width="20.42578125" style="8" bestFit="1" customWidth="1"/>
    <col min="22" max="22" width="14" style="8" bestFit="1" customWidth="1"/>
    <col min="23" max="23" width="2.7109375" style="8" customWidth="1"/>
    <col min="24" max="24" width="20.42578125" style="8" bestFit="1" customWidth="1"/>
    <col min="25" max="16384" width="9.140625" style="8"/>
  </cols>
  <sheetData>
    <row r="1" spans="2:11" ht="15" customHeight="1" x14ac:dyDescent="0.25">
      <c r="B1" s="44" t="s">
        <v>60</v>
      </c>
      <c r="C1" s="44"/>
      <c r="D1" s="44"/>
      <c r="E1" s="44"/>
      <c r="F1" s="44"/>
      <c r="G1" s="44"/>
      <c r="H1" s="44"/>
      <c r="I1" s="44"/>
    </row>
    <row r="2" spans="2:11" ht="15" customHeight="1" x14ac:dyDescent="0.25">
      <c r="B2" s="44"/>
      <c r="C2" s="44"/>
      <c r="D2" s="44"/>
      <c r="E2" s="44"/>
      <c r="F2" s="44"/>
      <c r="G2" s="44"/>
      <c r="H2" s="44"/>
      <c r="I2" s="44"/>
    </row>
    <row r="3" spans="2:11" s="10" customFormat="1" x14ac:dyDescent="0.25">
      <c r="B3" s="45" t="s">
        <v>50</v>
      </c>
      <c r="C3" s="45"/>
      <c r="D3" s="45"/>
      <c r="E3" s="45"/>
      <c r="F3" s="45"/>
      <c r="G3" s="45"/>
      <c r="H3" s="45"/>
      <c r="I3" s="45"/>
    </row>
    <row r="4" spans="2:11" s="10" customFormat="1" x14ac:dyDescent="0.25">
      <c r="B4" s="45" t="s">
        <v>39</v>
      </c>
      <c r="C4" s="45"/>
      <c r="D4" s="45"/>
      <c r="E4" s="45"/>
      <c r="F4" s="45"/>
      <c r="G4" s="45"/>
      <c r="H4" s="45"/>
      <c r="I4" s="45"/>
    </row>
    <row r="5" spans="2:11" s="10" customFormat="1" x14ac:dyDescent="0.25">
      <c r="B5" s="45" t="e">
        <f>'QuantiFluor One'!$Y$47</f>
        <v>#VALUE!</v>
      </c>
      <c r="C5" s="45"/>
      <c r="D5" s="45"/>
      <c r="E5" s="45"/>
      <c r="F5" s="45"/>
      <c r="G5" s="45"/>
      <c r="H5" s="45"/>
      <c r="I5" s="45"/>
    </row>
    <row r="6" spans="2:11" s="10" customFormat="1" ht="15" customHeight="1" x14ac:dyDescent="0.25">
      <c r="B6" s="23"/>
      <c r="C6" s="23"/>
      <c r="D6" s="23"/>
      <c r="E6" s="23"/>
      <c r="F6" s="23"/>
      <c r="G6" s="46" t="s">
        <v>38</v>
      </c>
      <c r="H6" s="46"/>
      <c r="I6" s="23"/>
    </row>
    <row r="7" spans="2:11" ht="30" x14ac:dyDescent="0.25">
      <c r="B7" s="22" t="s">
        <v>40</v>
      </c>
      <c r="C7" s="22" t="s">
        <v>41</v>
      </c>
      <c r="D7" s="22" t="s">
        <v>42</v>
      </c>
      <c r="E7" s="22" t="s">
        <v>44</v>
      </c>
      <c r="G7" s="22" t="s">
        <v>34</v>
      </c>
      <c r="H7" s="22" t="s">
        <v>51</v>
      </c>
      <c r="I7" s="22"/>
    </row>
    <row r="8" spans="2:11" x14ac:dyDescent="0.25">
      <c r="B8" s="14">
        <v>1</v>
      </c>
      <c r="C8" s="15">
        <v>1</v>
      </c>
      <c r="D8" s="8" t="str">
        <f>'QuantiFluor One'!$F$4</f>
        <v>Unknown 1</v>
      </c>
      <c r="E8" s="2" t="e">
        <f>'QuantiFluor One'!T46</f>
        <v>#DIV/0!</v>
      </c>
      <c r="G8" s="16" t="e">
        <f>E8/C8*B8</f>
        <v>#DIV/0!</v>
      </c>
      <c r="H8" s="2" t="e">
        <f>'QuantiFluor One'!U46/C8*B8</f>
        <v>#DIV/0!</v>
      </c>
      <c r="I8" s="8" t="e">
        <f>'QuantiFluor One'!V46</f>
        <v>#DIV/0!</v>
      </c>
    </row>
    <row r="9" spans="2:11" x14ac:dyDescent="0.25">
      <c r="B9" s="14">
        <v>1</v>
      </c>
      <c r="C9" s="15">
        <v>1</v>
      </c>
      <c r="D9" s="8" t="str">
        <f>'QuantiFluor One'!$F$5</f>
        <v>Unknown 2</v>
      </c>
      <c r="E9" s="2" t="e">
        <f>'QuantiFluor One'!T49</f>
        <v>#DIV/0!</v>
      </c>
      <c r="G9" s="16" t="e">
        <f t="shared" ref="G9:G31" si="0">E9/C9*B9</f>
        <v>#DIV/0!</v>
      </c>
      <c r="H9" s="2" t="e">
        <f>'QuantiFluor One'!U49/C9*B9</f>
        <v>#DIV/0!</v>
      </c>
      <c r="I9" s="8" t="e">
        <f>'QuantiFluor One'!V49</f>
        <v>#DIV/0!</v>
      </c>
    </row>
    <row r="10" spans="2:11" x14ac:dyDescent="0.25">
      <c r="B10" s="14">
        <v>1</v>
      </c>
      <c r="C10" s="15">
        <v>1</v>
      </c>
      <c r="D10" s="8" t="str">
        <f>'QuantiFluor One'!$F$6</f>
        <v>Unknown 3</v>
      </c>
      <c r="E10" s="2" t="e">
        <f>'QuantiFluor One'!T52</f>
        <v>#DIV/0!</v>
      </c>
      <c r="G10" s="16" t="e">
        <f t="shared" si="0"/>
        <v>#DIV/0!</v>
      </c>
      <c r="H10" s="2" t="e">
        <f>'QuantiFluor One'!U52/C10*B10</f>
        <v>#DIV/0!</v>
      </c>
      <c r="I10" s="8" t="e">
        <f>'QuantiFluor One'!V52</f>
        <v>#DIV/0!</v>
      </c>
    </row>
    <row r="11" spans="2:11" x14ac:dyDescent="0.25">
      <c r="B11" s="14">
        <v>1</v>
      </c>
      <c r="C11" s="15">
        <v>1</v>
      </c>
      <c r="D11" s="8" t="str">
        <f>'QuantiFluor One'!$F$7</f>
        <v>Unknown 4</v>
      </c>
      <c r="E11" s="2" t="e">
        <f>'QuantiFluor One'!T55</f>
        <v>#DIV/0!</v>
      </c>
      <c r="G11" s="16" t="e">
        <f t="shared" si="0"/>
        <v>#DIV/0!</v>
      </c>
      <c r="H11" s="2" t="e">
        <f>'QuantiFluor One'!U55/C11*B11</f>
        <v>#DIV/0!</v>
      </c>
      <c r="I11" s="8" t="e">
        <f>'QuantiFluor One'!V55</f>
        <v>#DIV/0!</v>
      </c>
      <c r="K11" s="2"/>
    </row>
    <row r="12" spans="2:11" x14ac:dyDescent="0.25">
      <c r="B12" s="14">
        <v>1</v>
      </c>
      <c r="C12" s="15">
        <v>1</v>
      </c>
      <c r="D12" s="8" t="str">
        <f>'QuantiFluor One'!$F$8</f>
        <v>Unknown 5</v>
      </c>
      <c r="E12" s="2" t="e">
        <f>'QuantiFluor One'!T58</f>
        <v>#DIV/0!</v>
      </c>
      <c r="G12" s="16" t="e">
        <f t="shared" si="0"/>
        <v>#DIV/0!</v>
      </c>
      <c r="H12" s="2" t="e">
        <f>'QuantiFluor One'!U58/C12*B12</f>
        <v>#DIV/0!</v>
      </c>
      <c r="I12" s="8" t="e">
        <f>'QuantiFluor One'!V58</f>
        <v>#DIV/0!</v>
      </c>
      <c r="K12" s="2"/>
    </row>
    <row r="13" spans="2:11" x14ac:dyDescent="0.25">
      <c r="B13" s="14">
        <v>1</v>
      </c>
      <c r="C13" s="15">
        <v>1</v>
      </c>
      <c r="D13" s="8" t="str">
        <f>'QuantiFluor One'!$F$9</f>
        <v>Unknown 6</v>
      </c>
      <c r="E13" s="2" t="e">
        <f>'QuantiFluor One'!T61</f>
        <v>#DIV/0!</v>
      </c>
      <c r="G13" s="16" t="e">
        <f t="shared" si="0"/>
        <v>#DIV/0!</v>
      </c>
      <c r="H13" s="2" t="e">
        <f>'QuantiFluor One'!U61/C13*B13</f>
        <v>#DIV/0!</v>
      </c>
      <c r="I13" s="8" t="e">
        <f>'QuantiFluor One'!V61</f>
        <v>#DIV/0!</v>
      </c>
      <c r="K13" s="2"/>
    </row>
    <row r="14" spans="2:11" x14ac:dyDescent="0.25">
      <c r="B14" s="14">
        <v>1</v>
      </c>
      <c r="C14" s="15">
        <v>1</v>
      </c>
      <c r="D14" s="8" t="str">
        <f>'QuantiFluor One'!$F$10</f>
        <v>Unknown 7</v>
      </c>
      <c r="E14" s="2" t="e">
        <f>'QuantiFluor One'!T64</f>
        <v>#DIV/0!</v>
      </c>
      <c r="G14" s="16" t="e">
        <f t="shared" si="0"/>
        <v>#DIV/0!</v>
      </c>
      <c r="H14" s="2" t="e">
        <f>'QuantiFluor One'!U64/C14*B14</f>
        <v>#DIV/0!</v>
      </c>
      <c r="I14" s="8" t="e">
        <f>'QuantiFluor One'!V64</f>
        <v>#DIV/0!</v>
      </c>
      <c r="K14" s="2"/>
    </row>
    <row r="15" spans="2:11" x14ac:dyDescent="0.25">
      <c r="B15" s="14">
        <v>1</v>
      </c>
      <c r="C15" s="15">
        <v>1</v>
      </c>
      <c r="D15" s="8" t="str">
        <f>'QuantiFluor One'!$F$11</f>
        <v>Unknown 8</v>
      </c>
      <c r="E15" s="2" t="e">
        <f>'QuantiFluor One'!T67</f>
        <v>#DIV/0!</v>
      </c>
      <c r="G15" s="16" t="e">
        <f t="shared" si="0"/>
        <v>#DIV/0!</v>
      </c>
      <c r="H15" s="2" t="e">
        <f>'QuantiFluor One'!U67/C15*B15</f>
        <v>#DIV/0!</v>
      </c>
      <c r="I15" s="8" t="e">
        <f>'QuantiFluor One'!V67</f>
        <v>#DIV/0!</v>
      </c>
    </row>
    <row r="16" spans="2:11" x14ac:dyDescent="0.25">
      <c r="B16" s="14">
        <v>1</v>
      </c>
      <c r="C16" s="15">
        <v>1</v>
      </c>
      <c r="D16" s="8" t="str">
        <f>'QuantiFluor One'!$I$4</f>
        <v>Unknown 9</v>
      </c>
      <c r="E16" s="2" t="e">
        <f>'QuantiFluor One'!T70</f>
        <v>#DIV/0!</v>
      </c>
      <c r="G16" s="16" t="e">
        <f t="shared" si="0"/>
        <v>#DIV/0!</v>
      </c>
      <c r="H16" s="2" t="e">
        <f>'QuantiFluor One'!U70/C16*B16</f>
        <v>#DIV/0!</v>
      </c>
      <c r="I16" s="8" t="e">
        <f>'QuantiFluor One'!V70</f>
        <v>#DIV/0!</v>
      </c>
    </row>
    <row r="17" spans="2:9" x14ac:dyDescent="0.25">
      <c r="B17" s="14">
        <v>1</v>
      </c>
      <c r="C17" s="15">
        <v>1</v>
      </c>
      <c r="D17" s="8" t="str">
        <f>'QuantiFluor One'!$I$5</f>
        <v>Unknown 10</v>
      </c>
      <c r="E17" s="2" t="e">
        <f>'QuantiFluor One'!T73</f>
        <v>#DIV/0!</v>
      </c>
      <c r="G17" s="16" t="e">
        <f t="shared" si="0"/>
        <v>#DIV/0!</v>
      </c>
      <c r="H17" s="2" t="e">
        <f>'QuantiFluor One'!U73/C17*B17</f>
        <v>#DIV/0!</v>
      </c>
      <c r="I17" s="8" t="e">
        <f>'QuantiFluor One'!V73</f>
        <v>#DIV/0!</v>
      </c>
    </row>
    <row r="18" spans="2:9" x14ac:dyDescent="0.25">
      <c r="B18" s="14">
        <v>1</v>
      </c>
      <c r="C18" s="15">
        <v>1</v>
      </c>
      <c r="D18" s="8" t="str">
        <f>'QuantiFluor One'!$I$6</f>
        <v>Unknown 11</v>
      </c>
      <c r="E18" s="2" t="e">
        <f>'QuantiFluor One'!T76</f>
        <v>#DIV/0!</v>
      </c>
      <c r="G18" s="16" t="e">
        <f t="shared" si="0"/>
        <v>#DIV/0!</v>
      </c>
      <c r="H18" s="2" t="e">
        <f>'QuantiFluor One'!U76/C18*B18</f>
        <v>#DIV/0!</v>
      </c>
      <c r="I18" s="8" t="e">
        <f>'QuantiFluor One'!V76</f>
        <v>#DIV/0!</v>
      </c>
    </row>
    <row r="19" spans="2:9" x14ac:dyDescent="0.25">
      <c r="B19" s="14">
        <v>1</v>
      </c>
      <c r="C19" s="15">
        <v>1</v>
      </c>
      <c r="D19" s="8" t="str">
        <f>'QuantiFluor One'!$I$7</f>
        <v>Unknown 12</v>
      </c>
      <c r="E19" s="2" t="e">
        <f>'QuantiFluor One'!T79</f>
        <v>#DIV/0!</v>
      </c>
      <c r="G19" s="16" t="e">
        <f t="shared" si="0"/>
        <v>#DIV/0!</v>
      </c>
      <c r="H19" s="2" t="e">
        <f>'QuantiFluor One'!U79/C19*B19</f>
        <v>#DIV/0!</v>
      </c>
      <c r="I19" s="8" t="e">
        <f>'QuantiFluor One'!V79</f>
        <v>#DIV/0!</v>
      </c>
    </row>
    <row r="20" spans="2:9" x14ac:dyDescent="0.25">
      <c r="B20" s="14">
        <v>1</v>
      </c>
      <c r="C20" s="15">
        <v>1</v>
      </c>
      <c r="D20" s="8" t="str">
        <f>'QuantiFluor One'!$I$8</f>
        <v>Unknown 13</v>
      </c>
      <c r="E20" s="2" t="e">
        <f>'QuantiFluor One'!T82</f>
        <v>#DIV/0!</v>
      </c>
      <c r="G20" s="16" t="e">
        <f t="shared" si="0"/>
        <v>#DIV/0!</v>
      </c>
      <c r="H20" s="2" t="e">
        <f>'QuantiFluor One'!U82/C20*B20</f>
        <v>#DIV/0!</v>
      </c>
      <c r="I20" s="8" t="e">
        <f>'QuantiFluor One'!V82</f>
        <v>#DIV/0!</v>
      </c>
    </row>
    <row r="21" spans="2:9" x14ac:dyDescent="0.25">
      <c r="B21" s="14">
        <v>1</v>
      </c>
      <c r="C21" s="15">
        <v>1</v>
      </c>
      <c r="D21" s="8" t="str">
        <f>'QuantiFluor One'!$I$9</f>
        <v>Unknown 14</v>
      </c>
      <c r="E21" s="2" t="e">
        <f>'QuantiFluor One'!T85</f>
        <v>#DIV/0!</v>
      </c>
      <c r="G21" s="16" t="e">
        <f t="shared" si="0"/>
        <v>#DIV/0!</v>
      </c>
      <c r="H21" s="2" t="e">
        <f>'QuantiFluor One'!U85/C21*B21</f>
        <v>#DIV/0!</v>
      </c>
      <c r="I21" s="8" t="e">
        <f>'QuantiFluor One'!V85</f>
        <v>#DIV/0!</v>
      </c>
    </row>
    <row r="22" spans="2:9" x14ac:dyDescent="0.25">
      <c r="B22" s="14">
        <v>1</v>
      </c>
      <c r="C22" s="15">
        <v>1</v>
      </c>
      <c r="D22" s="8" t="str">
        <f>'QuantiFluor One'!$I$10</f>
        <v>Unknown 15</v>
      </c>
      <c r="E22" s="16" t="e">
        <f>'QuantiFluor One'!T88</f>
        <v>#DIV/0!</v>
      </c>
      <c r="G22" s="16" t="e">
        <f t="shared" si="0"/>
        <v>#DIV/0!</v>
      </c>
      <c r="H22" s="16" t="e">
        <f>'QuantiFluor One'!U88/C22*B22</f>
        <v>#DIV/0!</v>
      </c>
      <c r="I22" s="8" t="e">
        <f>'QuantiFluor One'!V88</f>
        <v>#DIV/0!</v>
      </c>
    </row>
    <row r="23" spans="2:9" x14ac:dyDescent="0.25">
      <c r="B23" s="14">
        <v>1</v>
      </c>
      <c r="C23" s="15">
        <v>1</v>
      </c>
      <c r="D23" s="8" t="str">
        <f>'QuantiFluor One'!$I$11</f>
        <v>Unknown 16</v>
      </c>
      <c r="E23" s="16" t="e">
        <f>'QuantiFluor One'!T91</f>
        <v>#DIV/0!</v>
      </c>
      <c r="G23" s="16" t="e">
        <f t="shared" si="0"/>
        <v>#DIV/0!</v>
      </c>
      <c r="H23" s="16" t="e">
        <f>'QuantiFluor One'!U91/C23*B23</f>
        <v>#DIV/0!</v>
      </c>
      <c r="I23" s="8" t="e">
        <f>'QuantiFluor One'!V91</f>
        <v>#DIV/0!</v>
      </c>
    </row>
    <row r="24" spans="2:9" x14ac:dyDescent="0.25">
      <c r="B24" s="14">
        <v>1</v>
      </c>
      <c r="C24" s="15">
        <v>1</v>
      </c>
      <c r="D24" s="8" t="str">
        <f>'QuantiFluor One'!$L$4</f>
        <v>Unknown 17</v>
      </c>
      <c r="E24" s="16" t="e">
        <f>'QuantiFluor One'!T94</f>
        <v>#DIV/0!</v>
      </c>
      <c r="G24" s="16" t="e">
        <f t="shared" si="0"/>
        <v>#DIV/0!</v>
      </c>
      <c r="H24" s="16" t="e">
        <f>'QuantiFluor One'!U94/C24*B24</f>
        <v>#DIV/0!</v>
      </c>
      <c r="I24" s="8" t="e">
        <f>'QuantiFluor One'!V94</f>
        <v>#DIV/0!</v>
      </c>
    </row>
    <row r="25" spans="2:9" x14ac:dyDescent="0.25">
      <c r="B25" s="14">
        <v>1</v>
      </c>
      <c r="C25" s="15">
        <v>1</v>
      </c>
      <c r="D25" s="8" t="str">
        <f>'QuantiFluor One'!$L$5</f>
        <v>Unknown 18</v>
      </c>
      <c r="E25" s="16" t="e">
        <f>'QuantiFluor One'!T97</f>
        <v>#DIV/0!</v>
      </c>
      <c r="G25" s="16" t="e">
        <f t="shared" si="0"/>
        <v>#DIV/0!</v>
      </c>
      <c r="H25" s="16" t="e">
        <f>'QuantiFluor One'!U97/C25*B25</f>
        <v>#DIV/0!</v>
      </c>
      <c r="I25" s="8" t="e">
        <f>'QuantiFluor One'!V97</f>
        <v>#DIV/0!</v>
      </c>
    </row>
    <row r="26" spans="2:9" x14ac:dyDescent="0.25">
      <c r="B26" s="14">
        <v>1</v>
      </c>
      <c r="C26" s="15">
        <v>1</v>
      </c>
      <c r="D26" s="8" t="str">
        <f>'QuantiFluor One'!$L$6</f>
        <v>Unknown 19</v>
      </c>
      <c r="E26" s="16" t="e">
        <f>'QuantiFluor One'!T100</f>
        <v>#DIV/0!</v>
      </c>
      <c r="G26" s="16" t="e">
        <f t="shared" si="0"/>
        <v>#DIV/0!</v>
      </c>
      <c r="H26" s="16" t="e">
        <f>'QuantiFluor One'!U100/C26*B26</f>
        <v>#DIV/0!</v>
      </c>
      <c r="I26" s="8" t="e">
        <f>'QuantiFluor One'!V100</f>
        <v>#DIV/0!</v>
      </c>
    </row>
    <row r="27" spans="2:9" x14ac:dyDescent="0.25">
      <c r="B27" s="14">
        <v>1</v>
      </c>
      <c r="C27" s="15">
        <v>1</v>
      </c>
      <c r="D27" s="8" t="str">
        <f>'QuantiFluor One'!$L$7</f>
        <v>Unknown 20</v>
      </c>
      <c r="E27" s="16" t="e">
        <f>'QuantiFluor One'!T103</f>
        <v>#DIV/0!</v>
      </c>
      <c r="G27" s="16" t="e">
        <f t="shared" si="0"/>
        <v>#DIV/0!</v>
      </c>
      <c r="H27" s="16" t="e">
        <f>'QuantiFluor One'!U103/C27*B27</f>
        <v>#DIV/0!</v>
      </c>
      <c r="I27" s="8" t="e">
        <f>'QuantiFluor One'!V103</f>
        <v>#DIV/0!</v>
      </c>
    </row>
    <row r="28" spans="2:9" x14ac:dyDescent="0.25">
      <c r="B28" s="14">
        <v>1</v>
      </c>
      <c r="C28" s="15">
        <v>1</v>
      </c>
      <c r="D28" s="8" t="str">
        <f>'QuantiFluor One'!$L$8</f>
        <v>Unknown 21</v>
      </c>
      <c r="E28" s="16" t="e">
        <f>'QuantiFluor One'!T106</f>
        <v>#DIV/0!</v>
      </c>
      <c r="G28" s="16" t="e">
        <f t="shared" si="0"/>
        <v>#DIV/0!</v>
      </c>
      <c r="H28" s="16" t="e">
        <f>'QuantiFluor One'!U106/C28*B28</f>
        <v>#DIV/0!</v>
      </c>
      <c r="I28" s="8" t="e">
        <f>'QuantiFluor One'!V106</f>
        <v>#DIV/0!</v>
      </c>
    </row>
    <row r="29" spans="2:9" x14ac:dyDescent="0.25">
      <c r="B29" s="14">
        <v>1</v>
      </c>
      <c r="C29" s="15">
        <v>1</v>
      </c>
      <c r="D29" s="8" t="str">
        <f>'QuantiFluor One'!$L$9</f>
        <v>Unknown 22</v>
      </c>
      <c r="E29" s="16" t="e">
        <f>'QuantiFluor One'!T109</f>
        <v>#DIV/0!</v>
      </c>
      <c r="G29" s="16" t="e">
        <f t="shared" si="0"/>
        <v>#DIV/0!</v>
      </c>
      <c r="H29" s="16" t="e">
        <f>'QuantiFluor One'!U109/C29*B29</f>
        <v>#DIV/0!</v>
      </c>
      <c r="I29" s="8" t="e">
        <f>'QuantiFluor One'!V109</f>
        <v>#DIV/0!</v>
      </c>
    </row>
    <row r="30" spans="2:9" x14ac:dyDescent="0.25">
      <c r="B30" s="14">
        <v>1</v>
      </c>
      <c r="C30" s="15">
        <v>1</v>
      </c>
      <c r="D30" s="8" t="str">
        <f>'QuantiFluor One'!$L$10</f>
        <v>Unknown 23</v>
      </c>
      <c r="E30" s="16" t="e">
        <f>'QuantiFluor One'!T112</f>
        <v>#DIV/0!</v>
      </c>
      <c r="G30" s="16" t="e">
        <f t="shared" si="0"/>
        <v>#DIV/0!</v>
      </c>
      <c r="H30" s="16" t="e">
        <f>'QuantiFluor One'!U112/C30*B30</f>
        <v>#DIV/0!</v>
      </c>
      <c r="I30" s="8" t="e">
        <f>'QuantiFluor One'!V112</f>
        <v>#DIV/0!</v>
      </c>
    </row>
    <row r="31" spans="2:9" x14ac:dyDescent="0.25">
      <c r="B31" s="14">
        <v>1</v>
      </c>
      <c r="C31" s="15">
        <v>1</v>
      </c>
      <c r="D31" s="8" t="str">
        <f>'QuantiFluor One'!$L$11</f>
        <v>Unknown 24</v>
      </c>
      <c r="E31" s="16" t="e">
        <f>'QuantiFluor One'!T115</f>
        <v>#DIV/0!</v>
      </c>
      <c r="G31" s="16" t="e">
        <f t="shared" si="0"/>
        <v>#DIV/0!</v>
      </c>
      <c r="H31" s="16" t="e">
        <f>'QuantiFluor One'!U115/C31*B31</f>
        <v>#DIV/0!</v>
      </c>
      <c r="I31" s="8" t="e">
        <f>'QuantiFluor One'!V115</f>
        <v>#DIV/0!</v>
      </c>
    </row>
    <row r="32" spans="2:9" x14ac:dyDescent="0.25">
      <c r="B32" s="7"/>
      <c r="C32" s="7"/>
      <c r="D32" s="7"/>
    </row>
    <row r="33" spans="2:4" x14ac:dyDescent="0.25">
      <c r="B33" s="7"/>
      <c r="C33" s="7"/>
      <c r="D33" s="7"/>
    </row>
  </sheetData>
  <sheetProtection algorithmName="SHA-512" hashValue="LK0+O3cfo0vwo/rQInZaHhQgbToM4l+3YQCV0phnHZWFmmqjLVDS1Ryx+oYPueniEjziQ50hnhbWgF+qJoc2Bg==" saltValue="rwkPTH1F0+z5OKxXlv+kGA==" spinCount="100000" sheet="1" objects="1" scenarios="1"/>
  <mergeCells count="5">
    <mergeCell ref="B1:I2"/>
    <mergeCell ref="B3:I3"/>
    <mergeCell ref="B4:I4"/>
    <mergeCell ref="B5:I5"/>
    <mergeCell ref="G6:H6"/>
  </mergeCells>
  <conditionalFormatting sqref="Y1:XFD33 D32:I32 A34:XFD1048576 B33:I33 B3:B6 G7 D7:E31 H7:I31">
    <cfRule type="containsText" dxfId="203" priority="7" operator="containsText" text="Outside Range">
      <formula>NOT(ISERROR(SEARCH("Outside Range",A1)))</formula>
    </cfRule>
  </conditionalFormatting>
  <conditionalFormatting sqref="G8:G31">
    <cfRule type="containsText" dxfId="202" priority="6" operator="containsText" text="Outside Range">
      <formula>NOT(ISERROR(SEARCH("Outside Range",G8)))</formula>
    </cfRule>
  </conditionalFormatting>
  <conditionalFormatting sqref="B8:B32">
    <cfRule type="containsText" dxfId="201" priority="5" operator="containsText" text="Outside Range">
      <formula>NOT(ISERROR(SEARCH("Outside Range",B8)))</formula>
    </cfRule>
  </conditionalFormatting>
  <conditionalFormatting sqref="B5:I5 B6:F6 I6">
    <cfRule type="containsText" dxfId="200" priority="3" operator="containsText" text="Not">
      <formula>NOT(ISERROR(SEARCH("Not",B5)))</formula>
    </cfRule>
    <cfRule type="containsText" dxfId="199" priority="4" operator="containsText" text="Check">
      <formula>NOT(ISERROR(SEARCH("Check",B5)))</formula>
    </cfRule>
  </conditionalFormatting>
  <conditionalFormatting sqref="B7:C7">
    <cfRule type="containsText" dxfId="198" priority="2" operator="containsText" text="Outside Range">
      <formula>NOT(ISERROR(SEARCH("Outside Range",B7)))</formula>
    </cfRule>
  </conditionalFormatting>
  <conditionalFormatting sqref="G6">
    <cfRule type="containsText" dxfId="197" priority="1" operator="containsText" text="Outside Range">
      <formula>NOT(ISERROR(SEARCH("Outside Range",G6)))</formula>
    </cfRule>
  </conditionalFormatting>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Z127"/>
  <sheetViews>
    <sheetView zoomScaleNormal="100" workbookViewId="0">
      <selection activeCell="C17" sqref="C17"/>
    </sheetView>
  </sheetViews>
  <sheetFormatPr defaultRowHeight="15" x14ac:dyDescent="0.25"/>
  <cols>
    <col min="2" max="2" width="12" bestFit="1" customWidth="1"/>
    <col min="3" max="3" width="9.28515625" customWidth="1"/>
    <col min="4" max="4" width="9.28515625" bestFit="1" customWidth="1"/>
    <col min="5" max="14" width="9.28515625" customWidth="1"/>
    <col min="15" max="15" width="9.140625" customWidth="1"/>
    <col min="16" max="16" width="28.5703125" customWidth="1"/>
  </cols>
  <sheetData>
    <row r="1" spans="2:20" s="8" customFormat="1" x14ac:dyDescent="0.25"/>
    <row r="2" spans="2:20" ht="31.5" x14ac:dyDescent="0.5">
      <c r="B2" s="21" t="s">
        <v>54</v>
      </c>
    </row>
    <row r="3" spans="2:20" x14ac:dyDescent="0.25">
      <c r="B3" s="11"/>
      <c r="C3" s="11">
        <v>1</v>
      </c>
      <c r="D3" s="11">
        <v>2</v>
      </c>
      <c r="E3" s="11">
        <v>3</v>
      </c>
      <c r="F3" s="11">
        <v>4</v>
      </c>
      <c r="G3" s="11">
        <v>5</v>
      </c>
      <c r="H3" s="11">
        <v>6</v>
      </c>
      <c r="I3" s="11">
        <v>7</v>
      </c>
      <c r="J3" s="11">
        <v>8</v>
      </c>
      <c r="K3" s="11">
        <v>9</v>
      </c>
      <c r="L3" s="11">
        <v>10</v>
      </c>
      <c r="M3" s="11">
        <v>11</v>
      </c>
      <c r="N3" s="11">
        <v>12</v>
      </c>
    </row>
    <row r="4" spans="2:20" x14ac:dyDescent="0.25">
      <c r="B4" s="11" t="s">
        <v>0</v>
      </c>
      <c r="C4" s="34">
        <v>200</v>
      </c>
      <c r="D4" s="34"/>
      <c r="E4" s="34"/>
      <c r="F4" s="35" t="s">
        <v>9</v>
      </c>
      <c r="G4" s="35"/>
      <c r="H4" s="35"/>
      <c r="I4" s="35" t="s">
        <v>17</v>
      </c>
      <c r="J4" s="35"/>
      <c r="K4" s="35"/>
      <c r="L4" s="35" t="s">
        <v>25</v>
      </c>
      <c r="M4" s="35"/>
      <c r="N4" s="35"/>
    </row>
    <row r="5" spans="2:20" x14ac:dyDescent="0.25">
      <c r="B5" s="11" t="s">
        <v>1</v>
      </c>
      <c r="C5" s="36">
        <v>50</v>
      </c>
      <c r="D5" s="36"/>
      <c r="E5" s="36"/>
      <c r="F5" s="35" t="s">
        <v>10</v>
      </c>
      <c r="G5" s="35"/>
      <c r="H5" s="35"/>
      <c r="I5" s="35" t="s">
        <v>18</v>
      </c>
      <c r="J5" s="35"/>
      <c r="K5" s="35"/>
      <c r="L5" s="35" t="s">
        <v>26</v>
      </c>
      <c r="M5" s="35"/>
      <c r="N5" s="35"/>
    </row>
    <row r="6" spans="2:20" x14ac:dyDescent="0.25">
      <c r="B6" s="11" t="s">
        <v>2</v>
      </c>
      <c r="C6" s="37">
        <v>12.5</v>
      </c>
      <c r="D6" s="37"/>
      <c r="E6" s="37"/>
      <c r="F6" s="35" t="s">
        <v>11</v>
      </c>
      <c r="G6" s="35"/>
      <c r="H6" s="35"/>
      <c r="I6" s="35" t="s">
        <v>19</v>
      </c>
      <c r="J6" s="35"/>
      <c r="K6" s="35"/>
      <c r="L6" s="35" t="s">
        <v>27</v>
      </c>
      <c r="M6" s="35"/>
      <c r="N6" s="35"/>
    </row>
    <row r="7" spans="2:20" x14ac:dyDescent="0.25">
      <c r="B7" s="11" t="s">
        <v>3</v>
      </c>
      <c r="C7" s="38">
        <v>3.13</v>
      </c>
      <c r="D7" s="38"/>
      <c r="E7" s="38"/>
      <c r="F7" s="35" t="s">
        <v>12</v>
      </c>
      <c r="G7" s="35"/>
      <c r="H7" s="35"/>
      <c r="I7" s="35" t="s">
        <v>20</v>
      </c>
      <c r="J7" s="35"/>
      <c r="K7" s="35"/>
      <c r="L7" s="35" t="s">
        <v>28</v>
      </c>
      <c r="M7" s="35"/>
      <c r="N7" s="35"/>
    </row>
    <row r="8" spans="2:20" x14ac:dyDescent="0.25">
      <c r="B8" s="11" t="s">
        <v>4</v>
      </c>
      <c r="C8" s="39">
        <v>0.78</v>
      </c>
      <c r="D8" s="39"/>
      <c r="E8" s="39"/>
      <c r="F8" s="35" t="s">
        <v>13</v>
      </c>
      <c r="G8" s="35"/>
      <c r="H8" s="35"/>
      <c r="I8" s="35" t="s">
        <v>21</v>
      </c>
      <c r="J8" s="35"/>
      <c r="K8" s="35"/>
      <c r="L8" s="35" t="s">
        <v>29</v>
      </c>
      <c r="M8" s="35"/>
      <c r="N8" s="35"/>
    </row>
    <row r="9" spans="2:20" x14ac:dyDescent="0.25">
      <c r="B9" s="11" t="s">
        <v>5</v>
      </c>
      <c r="C9" s="40">
        <v>0.2</v>
      </c>
      <c r="D9" s="40"/>
      <c r="E9" s="40"/>
      <c r="F9" s="35" t="s">
        <v>14</v>
      </c>
      <c r="G9" s="35"/>
      <c r="H9" s="35"/>
      <c r="I9" s="35" t="s">
        <v>22</v>
      </c>
      <c r="J9" s="35"/>
      <c r="K9" s="35"/>
      <c r="L9" s="35" t="s">
        <v>30</v>
      </c>
      <c r="M9" s="35"/>
      <c r="N9" s="35"/>
    </row>
    <row r="10" spans="2:20" x14ac:dyDescent="0.25">
      <c r="B10" s="11" t="s">
        <v>6</v>
      </c>
      <c r="C10" s="42">
        <v>0.05</v>
      </c>
      <c r="D10" s="42"/>
      <c r="E10" s="42"/>
      <c r="F10" s="35" t="s">
        <v>15</v>
      </c>
      <c r="G10" s="35"/>
      <c r="H10" s="35"/>
      <c r="I10" s="35" t="s">
        <v>23</v>
      </c>
      <c r="J10" s="35"/>
      <c r="K10" s="35"/>
      <c r="L10" s="35" t="s">
        <v>31</v>
      </c>
      <c r="M10" s="35"/>
      <c r="N10" s="35"/>
      <c r="S10" s="8"/>
      <c r="T10" s="8"/>
    </row>
    <row r="11" spans="2:20" x14ac:dyDescent="0.25">
      <c r="B11" s="11" t="s">
        <v>7</v>
      </c>
      <c r="C11" s="43" t="s">
        <v>8</v>
      </c>
      <c r="D11" s="43"/>
      <c r="E11" s="43"/>
      <c r="F11" s="35" t="s">
        <v>16</v>
      </c>
      <c r="G11" s="35"/>
      <c r="H11" s="35"/>
      <c r="I11" s="35" t="s">
        <v>24</v>
      </c>
      <c r="J11" s="35"/>
      <c r="K11" s="35"/>
      <c r="L11" s="35" t="s">
        <v>32</v>
      </c>
      <c r="M11" s="35"/>
      <c r="N11" s="35"/>
      <c r="S11" s="8"/>
      <c r="T11" s="8"/>
    </row>
    <row r="12" spans="2:20" x14ac:dyDescent="0.25">
      <c r="S12" s="8"/>
      <c r="T12" s="8"/>
    </row>
    <row r="13" spans="2:20" s="8" customFormat="1" x14ac:dyDescent="0.25">
      <c r="B13" s="41" t="s">
        <v>49</v>
      </c>
      <c r="C13" s="41"/>
      <c r="D13" s="41"/>
      <c r="E13" s="41"/>
      <c r="F13" s="41"/>
      <c r="G13" s="41"/>
      <c r="H13" s="41"/>
      <c r="I13" s="41"/>
      <c r="J13" s="41"/>
      <c r="K13" s="41"/>
      <c r="L13" s="41"/>
      <c r="M13" s="41"/>
      <c r="N13" s="41"/>
    </row>
    <row r="14" spans="2:20" s="8" customFormat="1" x14ac:dyDescent="0.25">
      <c r="B14" s="41"/>
      <c r="C14" s="41"/>
      <c r="D14" s="41"/>
      <c r="E14" s="41"/>
      <c r="F14" s="41"/>
      <c r="G14" s="41"/>
      <c r="H14" s="41"/>
      <c r="I14" s="41"/>
      <c r="J14" s="41"/>
      <c r="K14" s="41"/>
      <c r="L14" s="41"/>
      <c r="M14" s="41"/>
      <c r="N14" s="41"/>
    </row>
    <row r="15" spans="2:20" x14ac:dyDescent="0.25">
      <c r="B15" s="41"/>
      <c r="C15" s="41"/>
      <c r="D15" s="41"/>
      <c r="E15" s="41"/>
      <c r="F15" s="41"/>
      <c r="G15" s="41"/>
      <c r="H15" s="41"/>
      <c r="I15" s="41"/>
      <c r="J15" s="41"/>
      <c r="K15" s="41"/>
      <c r="L15" s="41"/>
      <c r="M15" s="41"/>
      <c r="N15" s="41"/>
      <c r="S15" s="8"/>
      <c r="T15" s="8"/>
    </row>
    <row r="16" spans="2:20" x14ac:dyDescent="0.25">
      <c r="C16">
        <v>1</v>
      </c>
      <c r="D16">
        <v>2</v>
      </c>
      <c r="E16">
        <v>3</v>
      </c>
      <c r="F16">
        <v>4</v>
      </c>
      <c r="G16">
        <v>5</v>
      </c>
      <c r="H16">
        <v>6</v>
      </c>
      <c r="I16">
        <v>7</v>
      </c>
      <c r="J16">
        <v>8</v>
      </c>
      <c r="K16">
        <v>9</v>
      </c>
      <c r="L16">
        <v>10</v>
      </c>
      <c r="M16">
        <v>11</v>
      </c>
      <c r="N16">
        <v>12</v>
      </c>
      <c r="S16" s="8"/>
      <c r="T16" s="8"/>
    </row>
    <row r="17" spans="2:20" x14ac:dyDescent="0.25">
      <c r="B17" t="s">
        <v>0</v>
      </c>
      <c r="C17" s="13"/>
      <c r="D17" s="13"/>
      <c r="E17" s="13"/>
      <c r="F17" s="13"/>
      <c r="G17" s="13"/>
      <c r="H17" s="13"/>
      <c r="I17" s="13"/>
      <c r="J17" s="13"/>
      <c r="K17" s="13"/>
      <c r="L17" s="13"/>
      <c r="M17" s="13"/>
      <c r="N17" s="13"/>
      <c r="S17" s="8"/>
      <c r="T17" s="8"/>
    </row>
    <row r="18" spans="2:20" ht="15" customHeight="1" x14ac:dyDescent="0.25">
      <c r="B18" t="s">
        <v>1</v>
      </c>
      <c r="C18" s="13"/>
      <c r="D18" s="13"/>
      <c r="E18" s="13"/>
      <c r="F18" s="13"/>
      <c r="G18" s="13"/>
      <c r="H18" s="13"/>
      <c r="I18" s="13"/>
      <c r="J18" s="13"/>
      <c r="K18" s="13"/>
      <c r="L18" s="13"/>
      <c r="M18" s="13"/>
      <c r="N18" s="13"/>
      <c r="S18" s="8"/>
      <c r="T18" s="8"/>
    </row>
    <row r="19" spans="2:20" ht="15" customHeight="1" x14ac:dyDescent="0.25">
      <c r="B19" t="s">
        <v>2</v>
      </c>
      <c r="C19" s="13"/>
      <c r="D19" s="13"/>
      <c r="E19" s="13"/>
      <c r="F19" s="13"/>
      <c r="G19" s="13"/>
      <c r="H19" s="13"/>
      <c r="I19" s="13"/>
      <c r="J19" s="13"/>
      <c r="K19" s="13"/>
      <c r="L19" s="13"/>
      <c r="M19" s="13"/>
      <c r="N19" s="13"/>
      <c r="S19" s="8"/>
      <c r="T19" s="8"/>
    </row>
    <row r="20" spans="2:20" ht="15" customHeight="1" x14ac:dyDescent="0.25">
      <c r="B20" t="s">
        <v>3</v>
      </c>
      <c r="C20" s="13"/>
      <c r="D20" s="13"/>
      <c r="E20" s="13"/>
      <c r="F20" s="13"/>
      <c r="G20" s="13"/>
      <c r="H20" s="13"/>
      <c r="I20" s="13"/>
      <c r="J20" s="13"/>
      <c r="K20" s="13"/>
      <c r="L20" s="13"/>
      <c r="M20" s="13"/>
      <c r="N20" s="13"/>
    </row>
    <row r="21" spans="2:20" ht="15" customHeight="1" x14ac:dyDescent="0.25">
      <c r="B21" t="s">
        <v>4</v>
      </c>
      <c r="C21" s="13"/>
      <c r="D21" s="13"/>
      <c r="E21" s="13"/>
      <c r="F21" s="13"/>
      <c r="G21" s="13"/>
      <c r="H21" s="13"/>
      <c r="I21" s="13"/>
      <c r="J21" s="13"/>
      <c r="K21" s="13"/>
      <c r="L21" s="13"/>
      <c r="M21" s="13"/>
      <c r="N21" s="13"/>
    </row>
    <row r="22" spans="2:20" ht="15" customHeight="1" x14ac:dyDescent="0.25">
      <c r="B22" t="s">
        <v>5</v>
      </c>
      <c r="C22" s="13"/>
      <c r="D22" s="13"/>
      <c r="E22" s="13"/>
      <c r="F22" s="13"/>
      <c r="G22" s="13"/>
      <c r="H22" s="13"/>
      <c r="I22" s="13"/>
      <c r="J22" s="13"/>
      <c r="K22" s="13"/>
      <c r="L22" s="13"/>
      <c r="M22" s="13"/>
      <c r="N22" s="13"/>
    </row>
    <row r="23" spans="2:20" ht="15" customHeight="1" x14ac:dyDescent="0.25">
      <c r="B23" t="s">
        <v>6</v>
      </c>
      <c r="C23" s="13"/>
      <c r="D23" s="13"/>
      <c r="E23" s="13"/>
      <c r="F23" s="13"/>
      <c r="G23" s="13"/>
      <c r="H23" s="13"/>
      <c r="I23" s="13"/>
      <c r="J23" s="13"/>
      <c r="K23" s="13"/>
      <c r="L23" s="13"/>
      <c r="M23" s="13"/>
      <c r="N23" s="13"/>
    </row>
    <row r="24" spans="2:20" x14ac:dyDescent="0.25">
      <c r="B24" t="s">
        <v>7</v>
      </c>
      <c r="C24" s="13"/>
      <c r="D24" s="13"/>
      <c r="E24" s="13"/>
      <c r="F24" s="13"/>
      <c r="G24" s="13"/>
      <c r="H24" s="13"/>
      <c r="I24" s="13"/>
      <c r="J24" s="13"/>
      <c r="K24" s="13"/>
      <c r="L24" s="13"/>
      <c r="M24" s="13"/>
      <c r="N24" s="13"/>
    </row>
    <row r="26" spans="2:20" x14ac:dyDescent="0.25">
      <c r="B26" t="s">
        <v>8</v>
      </c>
      <c r="C26" t="e">
        <f>AVERAGE(C24:E24)</f>
        <v>#DIV/0!</v>
      </c>
    </row>
    <row r="27" spans="2:20" x14ac:dyDescent="0.25">
      <c r="K27" s="8"/>
      <c r="M27" s="8"/>
      <c r="N27" s="8"/>
    </row>
    <row r="28" spans="2:20" x14ac:dyDescent="0.25">
      <c r="B28" t="s">
        <v>33</v>
      </c>
      <c r="K28" s="8"/>
      <c r="M28" s="8"/>
      <c r="N28" s="8"/>
    </row>
    <row r="29" spans="2:20" x14ac:dyDescent="0.25">
      <c r="C29" t="s">
        <v>34</v>
      </c>
      <c r="D29" t="s">
        <v>35</v>
      </c>
      <c r="G29" s="8" t="s">
        <v>34</v>
      </c>
      <c r="H29" s="8" t="s">
        <v>35</v>
      </c>
      <c r="K29" s="8"/>
      <c r="M29" s="8"/>
      <c r="N29" s="8"/>
    </row>
    <row r="30" spans="2:20" x14ac:dyDescent="0.25">
      <c r="B30" s="8">
        <v>200</v>
      </c>
      <c r="C30" t="e">
        <f>AVERAGE(C17:E17)-$C$26</f>
        <v>#DIV/0!</v>
      </c>
      <c r="D30" t="e">
        <f>_xlfn.STDEV.P(C17:E17)</f>
        <v>#DIV/0!</v>
      </c>
      <c r="F30" s="8">
        <f t="array" ref="F30:F36">IF($Y$46=1,IF(AND($B$40&gt;$F$40,$B$40&gt;$J$40),B30:B36,IF($F$40&gt;$J$40,B31:B36,IF($J$40&gt;$F$40,B30:B35,""))),IF($Y$46=2,B30:B36,IF($Y$46=3,B31:B36,IF($Y$46=4,B30:B35,""))))</f>
        <v>200</v>
      </c>
      <c r="G30" s="8" t="e">
        <f t="array" ref="G30:G36">IF($Y$46=1,IF(AND($B$40&gt;$F$40,$B$40&gt;$J$40),C30:C36,IF($F$40&gt;$J$40,C31:C36,IF($J$40&gt;$F$40,C30:C35,""))),IF($Y$46=2,C30:C36,IF($Y$46=3,C31:C36,IF($Y$46=4,C30:C35,""))))</f>
        <v>#DIV/0!</v>
      </c>
      <c r="H30" s="8" t="e">
        <f t="array" ref="H30:H36">IF($Y$46=1,IF(AND($B$40&gt;$F$40,$B$40&gt;$J$40),D30:D36,IF($F$40&gt;$J$40,D31:D36,IF($J$40&gt;$F$40,D30:D35,""))),IF($Y$46=2,D30:D36,IF($Y$46=3,D31:D36,IF($Y$46=4,D30:D35,""))))</f>
        <v>#DIV/0!</v>
      </c>
      <c r="K30" s="8"/>
      <c r="M30" s="8"/>
      <c r="N30" s="8"/>
    </row>
    <row r="31" spans="2:20" x14ac:dyDescent="0.25">
      <c r="B31" s="8">
        <v>50</v>
      </c>
      <c r="C31" t="e">
        <f t="shared" ref="C31:C34" si="0">AVERAGE(C18:E18)-$C$26</f>
        <v>#DIV/0!</v>
      </c>
      <c r="D31" t="e">
        <f t="shared" ref="D31:D35" si="1">_xlfn.STDEV.P(C18:E18)</f>
        <v>#DIV/0!</v>
      </c>
      <c r="F31" s="8">
        <v>50</v>
      </c>
      <c r="G31" s="8" t="e">
        <v>#DIV/0!</v>
      </c>
      <c r="H31" s="8" t="e">
        <v>#DIV/0!</v>
      </c>
      <c r="M31" s="8"/>
      <c r="N31" s="8"/>
    </row>
    <row r="32" spans="2:20" x14ac:dyDescent="0.25">
      <c r="B32" s="8">
        <v>12.5</v>
      </c>
      <c r="C32" t="e">
        <f t="shared" si="0"/>
        <v>#DIV/0!</v>
      </c>
      <c r="D32" t="e">
        <f t="shared" si="1"/>
        <v>#DIV/0!</v>
      </c>
      <c r="F32" s="8">
        <v>12.5</v>
      </c>
      <c r="G32" s="8" t="e">
        <v>#DIV/0!</v>
      </c>
      <c r="H32" s="8" t="e">
        <v>#DIV/0!</v>
      </c>
      <c r="M32" s="8"/>
      <c r="N32" s="8"/>
    </row>
    <row r="33" spans="1:26" x14ac:dyDescent="0.25">
      <c r="B33" s="3">
        <v>3.125</v>
      </c>
      <c r="C33" t="e">
        <f t="shared" si="0"/>
        <v>#DIV/0!</v>
      </c>
      <c r="D33" t="e">
        <f t="shared" si="1"/>
        <v>#DIV/0!</v>
      </c>
      <c r="F33" s="8">
        <v>3.125</v>
      </c>
      <c r="G33" s="8" t="e">
        <v>#DIV/0!</v>
      </c>
      <c r="H33" s="8" t="e">
        <v>#DIV/0!</v>
      </c>
      <c r="M33" s="8"/>
      <c r="N33" s="8"/>
    </row>
    <row r="34" spans="1:26" x14ac:dyDescent="0.25">
      <c r="B34" s="2">
        <v>0.78125</v>
      </c>
      <c r="C34" t="e">
        <f t="shared" si="0"/>
        <v>#DIV/0!</v>
      </c>
      <c r="D34" t="e">
        <f t="shared" si="1"/>
        <v>#DIV/0!</v>
      </c>
      <c r="F34" s="8">
        <v>0.78125</v>
      </c>
      <c r="G34" s="8" t="e">
        <v>#DIV/0!</v>
      </c>
      <c r="H34" s="8" t="e">
        <v>#DIV/0!</v>
      </c>
      <c r="M34" s="8"/>
      <c r="N34" s="8"/>
    </row>
    <row r="35" spans="1:26" x14ac:dyDescent="0.25">
      <c r="B35" s="3">
        <v>0.1953125</v>
      </c>
      <c r="C35" t="e">
        <f>AVERAGE(C22:E22)-$C$26</f>
        <v>#DIV/0!</v>
      </c>
      <c r="D35" t="e">
        <f t="shared" si="1"/>
        <v>#DIV/0!</v>
      </c>
      <c r="F35" s="8">
        <v>0.1953125</v>
      </c>
      <c r="G35" s="8" t="e">
        <v>#DIV/0!</v>
      </c>
      <c r="H35" s="8" t="e">
        <v>#DIV/0!</v>
      </c>
    </row>
    <row r="36" spans="1:26" x14ac:dyDescent="0.25">
      <c r="B36" s="2">
        <v>4.8828125E-2</v>
      </c>
      <c r="C36" t="e">
        <f>AVERAGE(C23:E23)-$C$26</f>
        <v>#DIV/0!</v>
      </c>
      <c r="D36" t="e">
        <f t="shared" ref="D36" si="2">_xlfn.STDEV.P(C23:E23)</f>
        <v>#DIV/0!</v>
      </c>
      <c r="F36" s="8" t="e">
        <v>#N/A</v>
      </c>
      <c r="G36" s="8" t="e">
        <v>#N/A</v>
      </c>
      <c r="H36" s="8" t="e">
        <v>#N/A</v>
      </c>
    </row>
    <row r="37" spans="1:26" hidden="1" x14ac:dyDescent="0.25"/>
    <row r="38" spans="1:26" hidden="1" x14ac:dyDescent="0.25">
      <c r="B38" t="e">
        <f t="array" ref="B38:D42">LINEST(LN(C30:C36),LN(B30:B36),TRUE,TRUE)</f>
        <v>#VALUE!</v>
      </c>
      <c r="C38" t="e">
        <v>#VALUE!</v>
      </c>
      <c r="D38" t="e">
        <v>#VALUE!</v>
      </c>
      <c r="F38" s="8" t="e">
        <f t="array" ref="F38:H42">LINEST(LN(C31:C36),LN(B31:B36),TRUE,TRUE)</f>
        <v>#VALUE!</v>
      </c>
      <c r="G38" s="8" t="e">
        <v>#VALUE!</v>
      </c>
      <c r="H38" s="8" t="e">
        <v>#VALUE!</v>
      </c>
      <c r="J38" s="8" t="e">
        <f t="array" ref="J38:L42">LINEST(LN(C30:C35),LN(B30:B35),TRUE,TRUE)</f>
        <v>#VALUE!</v>
      </c>
      <c r="K38" s="8" t="e">
        <v>#VALUE!</v>
      </c>
      <c r="L38" s="8" t="e">
        <v>#VALUE!</v>
      </c>
    </row>
    <row r="39" spans="1:26" hidden="1" x14ac:dyDescent="0.25">
      <c r="B39" t="e">
        <v>#VALUE!</v>
      </c>
      <c r="C39" t="e">
        <v>#VALUE!</v>
      </c>
      <c r="D39" t="e">
        <v>#VALUE!</v>
      </c>
      <c r="F39" s="8" t="e">
        <v>#VALUE!</v>
      </c>
      <c r="G39" s="8" t="e">
        <v>#VALUE!</v>
      </c>
      <c r="H39" s="8" t="e">
        <v>#VALUE!</v>
      </c>
      <c r="J39" s="8" t="e">
        <v>#VALUE!</v>
      </c>
      <c r="K39" s="8" t="e">
        <v>#VALUE!</v>
      </c>
      <c r="L39" s="8" t="e">
        <v>#VALUE!</v>
      </c>
    </row>
    <row r="40" spans="1:26" hidden="1" x14ac:dyDescent="0.25">
      <c r="B40" t="e">
        <v>#VALUE!</v>
      </c>
      <c r="C40" t="e">
        <v>#VALUE!</v>
      </c>
      <c r="D40" t="e">
        <v>#VALUE!</v>
      </c>
      <c r="F40" s="8" t="e">
        <v>#VALUE!</v>
      </c>
      <c r="G40" s="8" t="e">
        <v>#VALUE!</v>
      </c>
      <c r="H40" s="8" t="e">
        <v>#VALUE!</v>
      </c>
      <c r="J40" s="8" t="e">
        <v>#VALUE!</v>
      </c>
      <c r="K40" s="8" t="e">
        <v>#VALUE!</v>
      </c>
      <c r="L40" s="8" t="e">
        <v>#VALUE!</v>
      </c>
    </row>
    <row r="41" spans="1:26" hidden="1" x14ac:dyDescent="0.25">
      <c r="B41" t="e">
        <v>#VALUE!</v>
      </c>
      <c r="C41" t="e">
        <v>#VALUE!</v>
      </c>
      <c r="D41" t="e">
        <v>#VALUE!</v>
      </c>
      <c r="F41" s="8" t="e">
        <v>#VALUE!</v>
      </c>
      <c r="G41" s="8" t="e">
        <v>#VALUE!</v>
      </c>
      <c r="H41" s="8" t="e">
        <v>#VALUE!</v>
      </c>
      <c r="J41" s="8" t="e">
        <v>#VALUE!</v>
      </c>
      <c r="K41" s="8" t="e">
        <v>#VALUE!</v>
      </c>
      <c r="L41" s="8" t="e">
        <v>#VALUE!</v>
      </c>
    </row>
    <row r="42" spans="1:26" hidden="1" x14ac:dyDescent="0.25">
      <c r="B42" t="e">
        <v>#VALUE!</v>
      </c>
      <c r="C42" t="e">
        <v>#VALUE!</v>
      </c>
      <c r="D42" t="e">
        <v>#VALUE!</v>
      </c>
      <c r="F42" s="8" t="e">
        <v>#VALUE!</v>
      </c>
      <c r="G42" s="8" t="e">
        <v>#VALUE!</v>
      </c>
      <c r="H42" s="8" t="e">
        <v>#VALUE!</v>
      </c>
      <c r="J42" s="8" t="e">
        <v>#VALUE!</v>
      </c>
      <c r="K42" s="8" t="e">
        <v>#VALUE!</v>
      </c>
      <c r="L42" s="8" t="e">
        <v>#VALUE!</v>
      </c>
    </row>
    <row r="43" spans="1:26" s="8" customFormat="1" hidden="1" x14ac:dyDescent="0.25">
      <c r="B43" s="8" t="e">
        <f>EXP(C38)</f>
        <v>#VALUE!</v>
      </c>
      <c r="C43" s="8" t="e">
        <f>B38</f>
        <v>#VALUE!</v>
      </c>
      <c r="F43" s="8" t="e">
        <f>EXP(G38)</f>
        <v>#VALUE!</v>
      </c>
      <c r="G43" s="8" t="e">
        <f>F38</f>
        <v>#VALUE!</v>
      </c>
      <c r="J43" s="8" t="e">
        <f>EXP(K38)</f>
        <v>#VALUE!</v>
      </c>
      <c r="K43" s="8" t="e">
        <f>J38</f>
        <v>#VALUE!</v>
      </c>
    </row>
    <row r="44" spans="1:26" hidden="1" x14ac:dyDescent="0.25">
      <c r="A44" s="8"/>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R44" s="8" t="e">
        <f>IF(AND(B40&gt;F40,B40&gt;J40),B40,IF(F40&gt;J40,F40,IF(J40&gt;F40,J40,"")))</f>
        <v>#VALUE!</v>
      </c>
    </row>
    <row r="45" spans="1:26" hidden="1" x14ac:dyDescent="0.25">
      <c r="A45" s="8"/>
      <c r="B45" s="8"/>
      <c r="C45" s="8"/>
      <c r="D45" s="8"/>
      <c r="E45" s="8"/>
      <c r="F45" s="8"/>
      <c r="G45" s="8"/>
      <c r="H45" s="8"/>
      <c r="I45" s="8"/>
      <c r="J45" s="8"/>
      <c r="K45" s="8"/>
      <c r="L45" s="8"/>
      <c r="M45" s="8"/>
      <c r="N45" s="8" t="e">
        <f>IF($Y$46=1,IF(AND($B$42&gt;$F$42,$B$42&gt;$J$42),B44,IF($F$42&gt;$J$42,F44,IF($J$42&gt;$F$42,J44,""))),IF($Y$46=2,B44,IF($Y$46=3,F44,IF($Y$46=4,J44,""))))</f>
        <v>#VALUE!</v>
      </c>
      <c r="O45" s="8"/>
      <c r="P45" s="8"/>
    </row>
    <row r="46" spans="1:26" hidden="1" x14ac:dyDescent="0.25">
      <c r="B46" s="8" t="s">
        <v>9</v>
      </c>
      <c r="C46" s="8">
        <f>F17</f>
        <v>0</v>
      </c>
      <c r="D46" t="e">
        <f t="shared" ref="D46:D112" si="3">C46-$C$26</f>
        <v>#DIV/0!</v>
      </c>
      <c r="E46" s="8" t="e">
        <f>IF(D46&gt;0,(D46/$B$43)^(1/$C$43),"")</f>
        <v>#DIV/0!</v>
      </c>
      <c r="F46" s="8" t="e">
        <f>AVERAGE(E46:E48)</f>
        <v>#DIV/0!</v>
      </c>
      <c r="G46" s="8" t="e">
        <f>_xlfn.STDEV.P(E46:E48)</f>
        <v>#DIV/0!</v>
      </c>
      <c r="H46" t="e">
        <f>IF(AND(F46&lt;$B$30, F46&gt;$B$36),$B$119,$B$120)</f>
        <v>#DIV/0!</v>
      </c>
      <c r="I46" s="8"/>
      <c r="J46" s="8" t="e">
        <f>IF(D46&gt;0,(D46/$F$43)^(1/$G$43),"")</f>
        <v>#DIV/0!</v>
      </c>
      <c r="K46" s="8" t="e">
        <f>AVERAGE(J46:J48)</f>
        <v>#DIV/0!</v>
      </c>
      <c r="L46" s="8" t="e">
        <f>_xlfn.STDEV.P(J46:J48)</f>
        <v>#DIV/0!</v>
      </c>
      <c r="M46" s="8" t="e">
        <f>IF(AND(K46&lt;$B$31, K46&gt;$B$36),$B$119,$B$120)</f>
        <v>#DIV/0!</v>
      </c>
      <c r="N46" s="8"/>
      <c r="O46" s="8" t="e">
        <f>IF(D46&gt;0,(D46/$J$43)^(1/$K$43),"")</f>
        <v>#DIV/0!</v>
      </c>
      <c r="P46" s="8" t="e">
        <f>AVERAGE(O46:O48)</f>
        <v>#DIV/0!</v>
      </c>
      <c r="Q46" s="8" t="e">
        <f>_xlfn.STDEV.P(O46:O48)</f>
        <v>#DIV/0!</v>
      </c>
      <c r="R46" s="8" t="e">
        <f>IF(AND(P46&lt;$B$30,P46&gt;$B$35),$B$119,$B$120)</f>
        <v>#DIV/0!</v>
      </c>
      <c r="S46" s="8"/>
      <c r="T46" s="8" t="e">
        <f>IF($Y$46=1,IF(AND($B$40&gt;$F$40,$B$40&gt;$J$40),F46,IF($F$40&gt;$J$40,K46,IF($J$40&gt;$F$40,P46,""))),IF($Y$46=2,F46,IF($Y$46=3,K46,IF($Y$46=4,P46,""))))</f>
        <v>#DIV/0!</v>
      </c>
      <c r="U46" s="8" t="e">
        <f>IF($Y$46=1,IF(AND($B$40&gt;$F$40,$B$40&gt;$J$40),G46,IF($F$40&gt;$J$40,L46,IF($J$40&gt;$F$40,Q46,""))),IF($Y$46=2,G46,IF($Y$46=3,L46,IF($Y$46=4,Q46,""))))</f>
        <v>#DIV/0!</v>
      </c>
      <c r="V46" s="8" t="e">
        <f>IF($Y$46=1,IF(AND($B$40&gt;$F$40,$B$40&gt;$J$40),H46,IF($F$40&gt;$J$40,M46,IF($J$40&gt;$F$40,R46,""))),IF($Y$46=2,H46,IF($Y$46=3,M46,IF($Y$46=4,R46,""))))</f>
        <v>#DIV/0!</v>
      </c>
      <c r="W46" s="8"/>
      <c r="Y46" s="17">
        <v>4</v>
      </c>
      <c r="Z46" s="12" t="e">
        <f>"Automatic R^2="&amp;IF(AND(B40&gt;F40,B40&gt;J40),TEXT(B40,"0.00000"),IF(F40&gt;J40,TEXT(F40,"0.00000"),IF(J40&gt;F40,TEXT(J40,"0.00000"),"")))</f>
        <v>#VALUE!</v>
      </c>
    </row>
    <row r="47" spans="1:26" s="8" customFormat="1" hidden="1" x14ac:dyDescent="0.25">
      <c r="B47" s="8" t="s">
        <v>9</v>
      </c>
      <c r="C47" s="8">
        <f>G17</f>
        <v>0</v>
      </c>
      <c r="D47" s="8" t="e">
        <f t="shared" si="3"/>
        <v>#DIV/0!</v>
      </c>
      <c r="E47" s="8" t="e">
        <f t="shared" ref="E47:E110" si="4">IF(D47&gt;0,(D47/$B$43)^(1/$C$43),"")</f>
        <v>#DIV/0!</v>
      </c>
      <c r="J47" s="8" t="e">
        <f t="shared" ref="J47:J110" si="5">IF(D47&gt;0,(D47/$F$43)^(1/$G$43),"")</f>
        <v>#DIV/0!</v>
      </c>
      <c r="O47" s="8" t="e">
        <f t="shared" ref="O47:O110" si="6">IF(D47&gt;0,(D47/$J$43)^(1/$K$43),"")</f>
        <v>#DIV/0!</v>
      </c>
      <c r="Y47" s="8" t="e">
        <f>IF(Y46=2,IF($B$40&gt;0.99,"Standard Curve Linear",IF($B$40&lt;$F$40,"Check Highest Dilution For Outlier",IF($B$40&lt;$J$40,"Check Lowest Dilution For Outlier",IF(AND($F$40&gt;$B$40,$J$40&gt;$B$40),"Check Dilution Series","Standard Curve Not Linear")))),IF(Y46=1,IF(R44&gt;0.99,"Automatic Standard Curve Linear","Automatic Standard Curve Not Linear"),IF(Y46=3,IF(F40&gt;0.99,"Abbreviated Standard Curve Linear","Abbreviated Standard Curve Not Linear"),IF(Y46=4,IF(J40&gt;0.99,"Abbreviated Standard Curve Linear","Abbreviated Standard Curve Not Linear"),""))))</f>
        <v>#VALUE!</v>
      </c>
      <c r="Z47" s="8" t="e">
        <f>"Full Standard Curve R^2="&amp;TEXT(B40,"0.00000")</f>
        <v>#VALUE!</v>
      </c>
    </row>
    <row r="48" spans="1:26" s="8" customFormat="1" hidden="1" x14ac:dyDescent="0.25">
      <c r="B48" s="8" t="s">
        <v>9</v>
      </c>
      <c r="C48" s="8">
        <f>H17</f>
        <v>0</v>
      </c>
      <c r="D48" s="8" t="e">
        <f t="shared" si="3"/>
        <v>#DIV/0!</v>
      </c>
      <c r="E48" s="8" t="e">
        <f t="shared" si="4"/>
        <v>#DIV/0!</v>
      </c>
      <c r="J48" s="8" t="e">
        <f t="shared" si="5"/>
        <v>#DIV/0!</v>
      </c>
      <c r="O48" s="8" t="e">
        <f t="shared" si="6"/>
        <v>#DIV/0!</v>
      </c>
      <c r="Z48" s="8" t="e">
        <f>"Remove Top Point R^2="&amp;TEXT(F40,"0.00000")</f>
        <v>#VALUE!</v>
      </c>
    </row>
    <row r="49" spans="2:26" hidden="1" x14ac:dyDescent="0.25">
      <c r="B49" s="8" t="s">
        <v>10</v>
      </c>
      <c r="C49" s="8">
        <f>F18</f>
        <v>0</v>
      </c>
      <c r="D49" s="8" t="e">
        <f t="shared" si="3"/>
        <v>#DIV/0!</v>
      </c>
      <c r="E49" s="8" t="e">
        <f t="shared" si="4"/>
        <v>#DIV/0!</v>
      </c>
      <c r="F49" s="8" t="e">
        <f>AVERAGE(E49:E51)</f>
        <v>#DIV/0!</v>
      </c>
      <c r="G49" s="8" t="e">
        <f>_xlfn.STDEV.P(E49:E51)</f>
        <v>#DIV/0!</v>
      </c>
      <c r="H49" s="8" t="e">
        <f>IF(AND(F49&lt;$B$30, F49&gt;$B$36),$B$119,$B$120)</f>
        <v>#DIV/0!</v>
      </c>
      <c r="I49" s="8"/>
      <c r="J49" s="8" t="e">
        <f t="shared" si="5"/>
        <v>#DIV/0!</v>
      </c>
      <c r="K49" s="8" t="e">
        <f>AVERAGE(J49:J51)</f>
        <v>#DIV/0!</v>
      </c>
      <c r="L49" s="8" t="e">
        <f>_xlfn.STDEV.P(J49:J51)</f>
        <v>#DIV/0!</v>
      </c>
      <c r="M49" s="8" t="e">
        <f>IF(AND(K49&lt;$B$31, K49&gt;$B$36),$B$119,$B$120)</f>
        <v>#DIV/0!</v>
      </c>
      <c r="N49" s="8"/>
      <c r="O49" s="8" t="e">
        <f t="shared" si="6"/>
        <v>#DIV/0!</v>
      </c>
      <c r="P49" s="8" t="e">
        <f>AVERAGE(O49:O51)</f>
        <v>#DIV/0!</v>
      </c>
      <c r="Q49" s="8" t="e">
        <f>_xlfn.STDEV.P(O49:O51)</f>
        <v>#DIV/0!</v>
      </c>
      <c r="R49" s="8" t="e">
        <f>IF(AND(P49&lt;$B$30,P49&gt;$B$35),$B$119,$B$120)</f>
        <v>#DIV/0!</v>
      </c>
      <c r="S49" s="8"/>
      <c r="T49" s="8" t="e">
        <f>IF($Y$46=1,IF(AND($B$40&gt;$F$40,$B$40&gt;$J$40),F49,IF($F$40&gt;$J$40,K49,IF($J$40&gt;$F$40,P49,""))),IF($Y$46=2,F49,IF($Y$46=3,K49,IF($Y$46=4,P49,""))))</f>
        <v>#DIV/0!</v>
      </c>
      <c r="U49" s="8" t="e">
        <f>IF($Y$46=1,IF(AND($B$40&gt;$F$40,$B$40&gt;$J$40),G49,IF($F$40&gt;$J$40,L49,IF($J$40&gt;$F$40,Q49,""))),IF($Y$46=2,G49,IF($Y$46=3,L49,IF($Y$46=4,Q49,""))))</f>
        <v>#DIV/0!</v>
      </c>
      <c r="V49" s="8" t="e">
        <f>IF($Y$46=1,IF(AND($B$40&gt;$F$40,$B$40&gt;$J$40),H49,IF($F$40&gt;$J$40,M49,IF($J$40&gt;$F$40,R49,""))),IF($Y$46=2,H49,IF($Y$46=3,M49,IF($Y$46=4,R49,""))))</f>
        <v>#DIV/0!</v>
      </c>
      <c r="W49" s="8"/>
      <c r="Y49" s="8"/>
      <c r="Z49" s="8" t="e">
        <f>"Remove Bottom Point R^2="&amp;TEXT(J40,"0.00000")</f>
        <v>#VALUE!</v>
      </c>
    </row>
    <row r="50" spans="2:26" s="8" customFormat="1" hidden="1" x14ac:dyDescent="0.25">
      <c r="B50" s="8" t="s">
        <v>10</v>
      </c>
      <c r="C50" s="8">
        <f>G18</f>
        <v>0</v>
      </c>
      <c r="D50" s="8" t="e">
        <f t="shared" si="3"/>
        <v>#DIV/0!</v>
      </c>
      <c r="E50" s="8" t="e">
        <f t="shared" si="4"/>
        <v>#DIV/0!</v>
      </c>
      <c r="J50" s="8" t="e">
        <f t="shared" si="5"/>
        <v>#DIV/0!</v>
      </c>
      <c r="O50" s="8" t="e">
        <f t="shared" si="6"/>
        <v>#DIV/0!</v>
      </c>
    </row>
    <row r="51" spans="2:26" s="8" customFormat="1" hidden="1" x14ac:dyDescent="0.25">
      <c r="B51" s="8" t="s">
        <v>10</v>
      </c>
      <c r="C51" s="8">
        <f>H18</f>
        <v>0</v>
      </c>
      <c r="D51" s="8" t="e">
        <f t="shared" si="3"/>
        <v>#DIV/0!</v>
      </c>
      <c r="E51" s="8" t="e">
        <f t="shared" si="4"/>
        <v>#DIV/0!</v>
      </c>
      <c r="J51" s="8" t="e">
        <f t="shared" si="5"/>
        <v>#DIV/0!</v>
      </c>
      <c r="O51" s="8" t="e">
        <f t="shared" si="6"/>
        <v>#DIV/0!</v>
      </c>
    </row>
    <row r="52" spans="2:26" hidden="1" x14ac:dyDescent="0.25">
      <c r="B52" s="8" t="s">
        <v>11</v>
      </c>
      <c r="C52" s="8">
        <f>F19</f>
        <v>0</v>
      </c>
      <c r="D52" s="8" t="e">
        <f t="shared" si="3"/>
        <v>#DIV/0!</v>
      </c>
      <c r="E52" s="8" t="e">
        <f t="shared" si="4"/>
        <v>#DIV/0!</v>
      </c>
      <c r="F52" s="8" t="e">
        <f>AVERAGE(E52:E54)</f>
        <v>#DIV/0!</v>
      </c>
      <c r="G52" s="8" t="e">
        <f>_xlfn.STDEV.P(E52:E54)</f>
        <v>#DIV/0!</v>
      </c>
      <c r="H52" s="8" t="e">
        <f>IF(AND(F52&lt;$B$30, F52&gt;$B$36),$B$119,$B$120)</f>
        <v>#DIV/0!</v>
      </c>
      <c r="I52" s="8"/>
      <c r="J52" s="8" t="e">
        <f t="shared" si="5"/>
        <v>#DIV/0!</v>
      </c>
      <c r="K52" s="8" t="e">
        <f>AVERAGE(J52:J54)</f>
        <v>#DIV/0!</v>
      </c>
      <c r="L52" s="8" t="e">
        <f>_xlfn.STDEV.P(J52:J54)</f>
        <v>#DIV/0!</v>
      </c>
      <c r="M52" s="8" t="e">
        <f>IF(AND(K52&lt;$B$31, K52&gt;$B$36),$B$119,$B$120)</f>
        <v>#DIV/0!</v>
      </c>
      <c r="N52" s="8"/>
      <c r="O52" s="8" t="e">
        <f t="shared" si="6"/>
        <v>#DIV/0!</v>
      </c>
      <c r="P52" s="8" t="e">
        <f>AVERAGE(O52:O54)</f>
        <v>#DIV/0!</v>
      </c>
      <c r="Q52" s="8" t="e">
        <f>_xlfn.STDEV.P(O52:O54)</f>
        <v>#DIV/0!</v>
      </c>
      <c r="R52" s="8" t="e">
        <f>IF(AND(P52&lt;$B$30,P52&gt;$B$35),$B$119,$B$120)</f>
        <v>#DIV/0!</v>
      </c>
      <c r="S52" s="8"/>
      <c r="T52" s="8" t="e">
        <f>IF($Y$46=1,IF(AND($B$40&gt;$F$40,$B$40&gt;$J$40),F52,IF($F$40&gt;$J$40,K52,IF($J$40&gt;$F$40,P52,""))),IF($Y$46=2,F52,IF($Y$46=3,K52,IF($Y$46=4,P52,""))))</f>
        <v>#DIV/0!</v>
      </c>
      <c r="U52" s="8" t="e">
        <f>IF($Y$46=1,IF(AND($B$40&gt;$F$40,$B$40&gt;$J$40),G52,IF($F$40&gt;$J$40,L52,IF($J$40&gt;$F$40,Q52,""))),IF($Y$46=2,G52,IF($Y$46=3,L52,IF($Y$46=4,Q52,""))))</f>
        <v>#DIV/0!</v>
      </c>
      <c r="V52" s="8" t="e">
        <f>IF($Y$46=1,IF(AND($B$40&gt;$F$40,$B$40&gt;$J$40),H52,IF($F$40&gt;$J$40,M52,IF($J$40&gt;$F$40,R52,""))),IF($Y$46=2,H52,IF($Y$46=3,M52,IF($Y$46=4,R52,""))))</f>
        <v>#DIV/0!</v>
      </c>
      <c r="W52" s="8"/>
    </row>
    <row r="53" spans="2:26" s="8" customFormat="1" hidden="1" x14ac:dyDescent="0.25">
      <c r="B53" s="8" t="s">
        <v>11</v>
      </c>
      <c r="C53" s="8">
        <f>G19</f>
        <v>0</v>
      </c>
      <c r="D53" s="8" t="e">
        <f t="shared" si="3"/>
        <v>#DIV/0!</v>
      </c>
      <c r="E53" s="8" t="e">
        <f t="shared" si="4"/>
        <v>#DIV/0!</v>
      </c>
      <c r="J53" s="8" t="e">
        <f t="shared" si="5"/>
        <v>#DIV/0!</v>
      </c>
      <c r="O53" s="8" t="e">
        <f t="shared" si="6"/>
        <v>#DIV/0!</v>
      </c>
    </row>
    <row r="54" spans="2:26" s="8" customFormat="1" hidden="1" x14ac:dyDescent="0.25">
      <c r="B54" s="8" t="s">
        <v>11</v>
      </c>
      <c r="C54" s="8">
        <f>H19</f>
        <v>0</v>
      </c>
      <c r="D54" s="8" t="e">
        <f t="shared" si="3"/>
        <v>#DIV/0!</v>
      </c>
      <c r="E54" s="8" t="e">
        <f t="shared" si="4"/>
        <v>#DIV/0!</v>
      </c>
      <c r="J54" s="8" t="e">
        <f t="shared" si="5"/>
        <v>#DIV/0!</v>
      </c>
      <c r="O54" s="8" t="e">
        <f t="shared" si="6"/>
        <v>#DIV/0!</v>
      </c>
    </row>
    <row r="55" spans="2:26" hidden="1" x14ac:dyDescent="0.25">
      <c r="B55" s="8" t="s">
        <v>12</v>
      </c>
      <c r="C55" s="8">
        <f>F20</f>
        <v>0</v>
      </c>
      <c r="D55" s="8" t="e">
        <f t="shared" si="3"/>
        <v>#DIV/0!</v>
      </c>
      <c r="E55" s="8" t="e">
        <f t="shared" si="4"/>
        <v>#DIV/0!</v>
      </c>
      <c r="F55" s="8" t="e">
        <f>AVERAGE(E55:E57)</f>
        <v>#DIV/0!</v>
      </c>
      <c r="G55" s="8" t="e">
        <f>_xlfn.STDEV.P(E55:E57)</f>
        <v>#DIV/0!</v>
      </c>
      <c r="H55" s="8" t="e">
        <f>IF(AND(F55&lt;$B$30, F55&gt;$B$36),$B$119,$B$120)</f>
        <v>#DIV/0!</v>
      </c>
      <c r="I55" s="8"/>
      <c r="J55" s="8" t="e">
        <f t="shared" si="5"/>
        <v>#DIV/0!</v>
      </c>
      <c r="K55" s="8" t="e">
        <f>AVERAGE(J55:J57)</f>
        <v>#DIV/0!</v>
      </c>
      <c r="L55" s="8" t="e">
        <f>_xlfn.STDEV.P(J55:J57)</f>
        <v>#DIV/0!</v>
      </c>
      <c r="M55" s="8" t="e">
        <f>IF(AND(K55&lt;$B$31, K55&gt;$B$36),$B$119,$B$120)</f>
        <v>#DIV/0!</v>
      </c>
      <c r="N55" s="8"/>
      <c r="O55" s="8" t="e">
        <f t="shared" si="6"/>
        <v>#DIV/0!</v>
      </c>
      <c r="P55" s="8" t="e">
        <f>AVERAGE(O55:O57)</f>
        <v>#DIV/0!</v>
      </c>
      <c r="Q55" s="8" t="e">
        <f>_xlfn.STDEV.P(O55:O57)</f>
        <v>#DIV/0!</v>
      </c>
      <c r="R55" s="8" t="e">
        <f>IF(AND(P55&lt;$B$30,P55&gt;$B$35),$B$119,$B$120)</f>
        <v>#DIV/0!</v>
      </c>
      <c r="S55" s="8"/>
      <c r="T55" s="8" t="e">
        <f>IF($Y$46=1,IF(AND($B$40&gt;$F$40,$B$40&gt;$J$40),F55,IF($F$40&gt;$J$40,K55,IF($J$40&gt;$F$40,P55,""))),IF($Y$46=2,F55,IF($Y$46=3,K55,IF($Y$46=4,P55,""))))</f>
        <v>#DIV/0!</v>
      </c>
      <c r="U55" s="8" t="e">
        <f>IF($Y$46=1,IF(AND($B$40&gt;$F$40,$B$40&gt;$J$40),G55,IF($F$40&gt;$J$40,L55,IF($J$40&gt;$F$40,Q55,""))),IF($Y$46=2,G55,IF($Y$46=3,L55,IF($Y$46=4,Q55,""))))</f>
        <v>#DIV/0!</v>
      </c>
      <c r="V55" s="8" t="e">
        <f>IF($Y$46=1,IF(AND($B$40&gt;$F$40,$B$40&gt;$J$40),H55,IF($F$40&gt;$J$40,M55,IF($J$40&gt;$F$40,R55,""))),IF($Y$46=2,H55,IF($Y$46=3,M55,IF($Y$46=4,R55,""))))</f>
        <v>#DIV/0!</v>
      </c>
      <c r="W55" s="8"/>
    </row>
    <row r="56" spans="2:26" s="8" customFormat="1" hidden="1" x14ac:dyDescent="0.25">
      <c r="B56" s="8" t="s">
        <v>12</v>
      </c>
      <c r="C56" s="8">
        <f>G20</f>
        <v>0</v>
      </c>
      <c r="D56" s="8" t="e">
        <f t="shared" si="3"/>
        <v>#DIV/0!</v>
      </c>
      <c r="E56" s="8" t="e">
        <f t="shared" si="4"/>
        <v>#DIV/0!</v>
      </c>
      <c r="J56" s="8" t="e">
        <f t="shared" si="5"/>
        <v>#DIV/0!</v>
      </c>
      <c r="O56" s="8" t="e">
        <f t="shared" si="6"/>
        <v>#DIV/0!</v>
      </c>
    </row>
    <row r="57" spans="2:26" s="8" customFormat="1" hidden="1" x14ac:dyDescent="0.25">
      <c r="B57" s="8" t="s">
        <v>12</v>
      </c>
      <c r="C57" s="8">
        <f>H20</f>
        <v>0</v>
      </c>
      <c r="D57" s="8" t="e">
        <f t="shared" si="3"/>
        <v>#DIV/0!</v>
      </c>
      <c r="E57" s="8" t="e">
        <f t="shared" si="4"/>
        <v>#DIV/0!</v>
      </c>
      <c r="J57" s="8" t="e">
        <f t="shared" si="5"/>
        <v>#DIV/0!</v>
      </c>
      <c r="O57" s="8" t="e">
        <f t="shared" si="6"/>
        <v>#DIV/0!</v>
      </c>
    </row>
    <row r="58" spans="2:26" hidden="1" x14ac:dyDescent="0.25">
      <c r="B58" s="8" t="s">
        <v>13</v>
      </c>
      <c r="C58" s="8">
        <f>F21</f>
        <v>0</v>
      </c>
      <c r="D58" s="8" t="e">
        <f t="shared" si="3"/>
        <v>#DIV/0!</v>
      </c>
      <c r="E58" s="8" t="e">
        <f t="shared" si="4"/>
        <v>#DIV/0!</v>
      </c>
      <c r="F58" s="8" t="e">
        <f>AVERAGE(E58:E60)</f>
        <v>#DIV/0!</v>
      </c>
      <c r="G58" s="8" t="e">
        <f>_xlfn.STDEV.P(E58:E60)</f>
        <v>#DIV/0!</v>
      </c>
      <c r="H58" s="8" t="e">
        <f>IF(AND(F58&lt;$B$30, F58&gt;$B$36),$B$119,$B$120)</f>
        <v>#DIV/0!</v>
      </c>
      <c r="I58" s="8"/>
      <c r="J58" s="8" t="e">
        <f t="shared" si="5"/>
        <v>#DIV/0!</v>
      </c>
      <c r="K58" s="8" t="e">
        <f>AVERAGE(J58:J60)</f>
        <v>#DIV/0!</v>
      </c>
      <c r="L58" s="8" t="e">
        <f>_xlfn.STDEV.P(J58:J60)</f>
        <v>#DIV/0!</v>
      </c>
      <c r="M58" s="8" t="e">
        <f>IF(AND(K58&lt;$B$31, K58&gt;$B$36),$B$119,$B$120)</f>
        <v>#DIV/0!</v>
      </c>
      <c r="N58" s="8"/>
      <c r="O58" s="8" t="e">
        <f t="shared" si="6"/>
        <v>#DIV/0!</v>
      </c>
      <c r="P58" s="8" t="e">
        <f>AVERAGE(O58:O60)</f>
        <v>#DIV/0!</v>
      </c>
      <c r="Q58" s="8" t="e">
        <f>_xlfn.STDEV.P(O58:O60)</f>
        <v>#DIV/0!</v>
      </c>
      <c r="R58" s="8" t="e">
        <f>IF(AND(P58&lt;$B$30,P58&gt;$B$35),$B$119,$B$120)</f>
        <v>#DIV/0!</v>
      </c>
      <c r="S58" s="8"/>
      <c r="T58" s="8" t="e">
        <f>IF($Y$46=1,IF(AND($B$40&gt;$F$40,$B$40&gt;$J$40),F58,IF($F$40&gt;$J$40,K58,IF($J$40&gt;$F$40,P58,""))),IF($Y$46=2,F58,IF($Y$46=3,K58,IF($Y$46=4,P58,""))))</f>
        <v>#DIV/0!</v>
      </c>
      <c r="U58" s="8" t="e">
        <f>IF($Y$46=1,IF(AND($B$40&gt;$F$40,$B$40&gt;$J$40),G58,IF($F$40&gt;$J$40,L58,IF($J$40&gt;$F$40,Q58,""))),IF($Y$46=2,G58,IF($Y$46=3,L58,IF($Y$46=4,Q58,""))))</f>
        <v>#DIV/0!</v>
      </c>
      <c r="V58" s="8" t="e">
        <f>IF($Y$46=1,IF(AND($B$40&gt;$F$40,$B$40&gt;$J$40),H58,IF($F$40&gt;$J$40,M58,IF($J$40&gt;$F$40,R58,""))),IF($Y$46=2,H58,IF($Y$46=3,M58,IF($Y$46=4,R58,""))))</f>
        <v>#DIV/0!</v>
      </c>
      <c r="W58" s="8"/>
      <c r="Y58" s="8"/>
      <c r="Z58" s="8"/>
    </row>
    <row r="59" spans="2:26" s="8" customFormat="1" hidden="1" x14ac:dyDescent="0.25">
      <c r="B59" s="8" t="s">
        <v>13</v>
      </c>
      <c r="C59" s="8">
        <f>G21</f>
        <v>0</v>
      </c>
      <c r="D59" s="8" t="e">
        <f t="shared" si="3"/>
        <v>#DIV/0!</v>
      </c>
      <c r="E59" s="8" t="e">
        <f t="shared" si="4"/>
        <v>#DIV/0!</v>
      </c>
      <c r="J59" s="8" t="e">
        <f t="shared" si="5"/>
        <v>#DIV/0!</v>
      </c>
      <c r="O59" s="8" t="e">
        <f t="shared" si="6"/>
        <v>#DIV/0!</v>
      </c>
    </row>
    <row r="60" spans="2:26" s="8" customFormat="1" hidden="1" x14ac:dyDescent="0.25">
      <c r="B60" s="8" t="s">
        <v>13</v>
      </c>
      <c r="C60" s="8">
        <f>H21</f>
        <v>0</v>
      </c>
      <c r="D60" s="8" t="e">
        <f t="shared" si="3"/>
        <v>#DIV/0!</v>
      </c>
      <c r="E60" s="8" t="e">
        <f t="shared" si="4"/>
        <v>#DIV/0!</v>
      </c>
      <c r="J60" s="8" t="e">
        <f t="shared" si="5"/>
        <v>#DIV/0!</v>
      </c>
      <c r="O60" s="8" t="e">
        <f t="shared" si="6"/>
        <v>#DIV/0!</v>
      </c>
    </row>
    <row r="61" spans="2:26" hidden="1" x14ac:dyDescent="0.25">
      <c r="B61" s="8" t="s">
        <v>14</v>
      </c>
      <c r="C61" s="8">
        <f>F22</f>
        <v>0</v>
      </c>
      <c r="D61" s="8" t="e">
        <f t="shared" si="3"/>
        <v>#DIV/0!</v>
      </c>
      <c r="E61" s="8" t="e">
        <f t="shared" si="4"/>
        <v>#DIV/0!</v>
      </c>
      <c r="F61" s="8" t="e">
        <f>AVERAGE(E61:E63)</f>
        <v>#DIV/0!</v>
      </c>
      <c r="G61" s="8" t="e">
        <f>_xlfn.STDEV.P(E61:E63)</f>
        <v>#DIV/0!</v>
      </c>
      <c r="H61" s="8" t="e">
        <f>IF(AND(F61&lt;$B$30, F61&gt;$B$36),$B$119,$B$120)</f>
        <v>#DIV/0!</v>
      </c>
      <c r="I61" s="8"/>
      <c r="J61" s="8" t="e">
        <f t="shared" si="5"/>
        <v>#DIV/0!</v>
      </c>
      <c r="K61" s="8" t="e">
        <f>AVERAGE(J61:J63)</f>
        <v>#DIV/0!</v>
      </c>
      <c r="L61" s="8" t="e">
        <f>_xlfn.STDEV.P(J61:J63)</f>
        <v>#DIV/0!</v>
      </c>
      <c r="M61" s="8" t="e">
        <f>IF(AND(K61&lt;$B$31, K61&gt;$B$36),$B$119,$B$120)</f>
        <v>#DIV/0!</v>
      </c>
      <c r="N61" s="8"/>
      <c r="O61" s="8" t="e">
        <f t="shared" si="6"/>
        <v>#DIV/0!</v>
      </c>
      <c r="P61" s="8" t="e">
        <f>AVERAGE(O61:O63)</f>
        <v>#DIV/0!</v>
      </c>
      <c r="Q61" s="8" t="e">
        <f>_xlfn.STDEV.P(O61:O63)</f>
        <v>#DIV/0!</v>
      </c>
      <c r="R61" s="8" t="e">
        <f>IF(AND(P61&lt;$B$30,P61&gt;$B$35),$B$119,$B$120)</f>
        <v>#DIV/0!</v>
      </c>
      <c r="S61" s="8"/>
      <c r="T61" s="8" t="e">
        <f>IF($Y$46=1,IF(AND($B$40&gt;$F$40,$B$40&gt;$J$40),F61,IF($F$40&gt;$J$40,K61,IF($J$40&gt;$F$40,P61,""))),IF($Y$46=2,F61,IF($Y$46=3,K61,IF($Y$46=4,P61,""))))</f>
        <v>#DIV/0!</v>
      </c>
      <c r="U61" s="8" t="e">
        <f>IF($Y$46=1,IF(AND($B$40&gt;$F$40,$B$40&gt;$J$40),G61,IF($F$40&gt;$J$40,L61,IF($J$40&gt;$F$40,Q61,""))),IF($Y$46=2,G61,IF($Y$46=3,L61,IF($Y$46=4,Q61,""))))</f>
        <v>#DIV/0!</v>
      </c>
      <c r="V61" s="8" t="e">
        <f>IF($Y$46=1,IF(AND($B$40&gt;$F$40,$B$40&gt;$J$40),H61,IF($F$40&gt;$J$40,M61,IF($J$40&gt;$F$40,R61,""))),IF($Y$46=2,H61,IF($Y$46=3,M61,IF($Y$46=4,R61,""))))</f>
        <v>#DIV/0!</v>
      </c>
      <c r="W61" s="8"/>
      <c r="Y61" s="8"/>
      <c r="Z61" s="8"/>
    </row>
    <row r="62" spans="2:26" s="8" customFormat="1" hidden="1" x14ac:dyDescent="0.25">
      <c r="B62" s="8" t="s">
        <v>14</v>
      </c>
      <c r="C62" s="8">
        <f>G22</f>
        <v>0</v>
      </c>
      <c r="D62" s="8" t="e">
        <f t="shared" si="3"/>
        <v>#DIV/0!</v>
      </c>
      <c r="E62" s="8" t="e">
        <f t="shared" si="4"/>
        <v>#DIV/0!</v>
      </c>
      <c r="J62" s="8" t="e">
        <f t="shared" si="5"/>
        <v>#DIV/0!</v>
      </c>
      <c r="O62" s="8" t="e">
        <f t="shared" si="6"/>
        <v>#DIV/0!</v>
      </c>
    </row>
    <row r="63" spans="2:26" s="8" customFormat="1" hidden="1" x14ac:dyDescent="0.25">
      <c r="B63" s="8" t="s">
        <v>14</v>
      </c>
      <c r="C63" s="8">
        <f>H22</f>
        <v>0</v>
      </c>
      <c r="D63" s="8" t="e">
        <f t="shared" si="3"/>
        <v>#DIV/0!</v>
      </c>
      <c r="E63" s="8" t="e">
        <f t="shared" si="4"/>
        <v>#DIV/0!</v>
      </c>
      <c r="J63" s="8" t="e">
        <f t="shared" si="5"/>
        <v>#DIV/0!</v>
      </c>
      <c r="O63" s="8" t="e">
        <f t="shared" si="6"/>
        <v>#DIV/0!</v>
      </c>
    </row>
    <row r="64" spans="2:26" hidden="1" x14ac:dyDescent="0.25">
      <c r="B64" s="8" t="s">
        <v>15</v>
      </c>
      <c r="C64" s="8">
        <f>F23</f>
        <v>0</v>
      </c>
      <c r="D64" s="8" t="e">
        <f t="shared" si="3"/>
        <v>#DIV/0!</v>
      </c>
      <c r="E64" s="8" t="e">
        <f t="shared" si="4"/>
        <v>#DIV/0!</v>
      </c>
      <c r="F64" s="8" t="e">
        <f>AVERAGE(E64:E66)</f>
        <v>#DIV/0!</v>
      </c>
      <c r="G64" s="8" t="e">
        <f>_xlfn.STDEV.P(E64:E66)</f>
        <v>#DIV/0!</v>
      </c>
      <c r="H64" s="8" t="e">
        <f>IF(AND(F64&lt;$B$30, F64&gt;$B$36),$B$119,$B$120)</f>
        <v>#DIV/0!</v>
      </c>
      <c r="I64" s="8"/>
      <c r="J64" s="8" t="e">
        <f t="shared" si="5"/>
        <v>#DIV/0!</v>
      </c>
      <c r="K64" s="8" t="e">
        <f>AVERAGE(J64:J66)</f>
        <v>#DIV/0!</v>
      </c>
      <c r="L64" s="8" t="e">
        <f>_xlfn.STDEV.P(J64:J66)</f>
        <v>#DIV/0!</v>
      </c>
      <c r="M64" s="8" t="e">
        <f>IF(AND(K64&lt;$B$31, K64&gt;$B$36),$B$119,$B$120)</f>
        <v>#DIV/0!</v>
      </c>
      <c r="N64" s="8"/>
      <c r="O64" s="8" t="e">
        <f t="shared" si="6"/>
        <v>#DIV/0!</v>
      </c>
      <c r="P64" s="8" t="e">
        <f>AVERAGE(O64:O66)</f>
        <v>#DIV/0!</v>
      </c>
      <c r="Q64" s="8" t="e">
        <f>_xlfn.STDEV.P(O64:O66)</f>
        <v>#DIV/0!</v>
      </c>
      <c r="R64" s="8" t="e">
        <f>IF(AND(P64&lt;$B$30,P64&gt;$B$35),$B$119,$B$120)</f>
        <v>#DIV/0!</v>
      </c>
      <c r="S64" s="8"/>
      <c r="T64" s="8" t="e">
        <f>IF($Y$46=1,IF(AND($B$40&gt;$F$40,$B$40&gt;$J$40),F64,IF($F$40&gt;$J$40,K64,IF($J$40&gt;$F$40,P64,""))),IF($Y$46=2,F64,IF($Y$46=3,K64,IF($Y$46=4,P64,""))))</f>
        <v>#DIV/0!</v>
      </c>
      <c r="U64" s="8" t="e">
        <f>IF($Y$46=1,IF(AND($B$40&gt;$F$40,$B$40&gt;$J$40),G64,IF($F$40&gt;$J$40,L64,IF($J$40&gt;$F$40,Q64,""))),IF($Y$46=2,G64,IF($Y$46=3,L64,IF($Y$46=4,Q64,""))))</f>
        <v>#DIV/0!</v>
      </c>
      <c r="V64" s="8" t="e">
        <f>IF($Y$46=1,IF(AND($B$40&gt;$F$40,$B$40&gt;$J$40),H64,IF($F$40&gt;$J$40,M64,IF($J$40&gt;$F$40,R64,""))),IF($Y$46=2,H64,IF($Y$46=3,M64,IF($Y$46=4,R64,""))))</f>
        <v>#DIV/0!</v>
      </c>
      <c r="W64" s="8"/>
      <c r="X64" s="8"/>
      <c r="Y64" s="8"/>
      <c r="Z64" s="8"/>
    </row>
    <row r="65" spans="2:26" s="8" customFormat="1" hidden="1" x14ac:dyDescent="0.25">
      <c r="B65" s="8" t="s">
        <v>15</v>
      </c>
      <c r="C65" s="8">
        <f>G23</f>
        <v>0</v>
      </c>
      <c r="D65" s="8" t="e">
        <f t="shared" si="3"/>
        <v>#DIV/0!</v>
      </c>
      <c r="E65" s="8" t="e">
        <f t="shared" si="4"/>
        <v>#DIV/0!</v>
      </c>
      <c r="J65" s="8" t="e">
        <f t="shared" si="5"/>
        <v>#DIV/0!</v>
      </c>
      <c r="O65" s="8" t="e">
        <f t="shared" si="6"/>
        <v>#DIV/0!</v>
      </c>
    </row>
    <row r="66" spans="2:26" s="8" customFormat="1" hidden="1" x14ac:dyDescent="0.25">
      <c r="B66" s="8" t="s">
        <v>15</v>
      </c>
      <c r="C66" s="8">
        <f>H23</f>
        <v>0</v>
      </c>
      <c r="D66" s="8" t="e">
        <f t="shared" si="3"/>
        <v>#DIV/0!</v>
      </c>
      <c r="E66" s="8" t="e">
        <f t="shared" si="4"/>
        <v>#DIV/0!</v>
      </c>
      <c r="J66" s="8" t="e">
        <f t="shared" si="5"/>
        <v>#DIV/0!</v>
      </c>
      <c r="O66" s="8" t="e">
        <f t="shared" si="6"/>
        <v>#DIV/0!</v>
      </c>
    </row>
    <row r="67" spans="2:26" ht="15" hidden="1" customHeight="1" x14ac:dyDescent="0.25">
      <c r="B67" s="8" t="s">
        <v>16</v>
      </c>
      <c r="C67" s="8">
        <f>F24</f>
        <v>0</v>
      </c>
      <c r="D67" s="8" t="e">
        <f t="shared" si="3"/>
        <v>#DIV/0!</v>
      </c>
      <c r="E67" s="8" t="e">
        <f t="shared" si="4"/>
        <v>#DIV/0!</v>
      </c>
      <c r="F67" s="8" t="e">
        <f>AVERAGE(E67:E69)</f>
        <v>#DIV/0!</v>
      </c>
      <c r="G67" s="8" t="e">
        <f>_xlfn.STDEV.P(E67:E69)</f>
        <v>#DIV/0!</v>
      </c>
      <c r="H67" s="8" t="e">
        <f>IF(AND(F67&lt;$B$30, F67&gt;$B$36),$B$119,$B$120)</f>
        <v>#DIV/0!</v>
      </c>
      <c r="I67" s="8"/>
      <c r="J67" s="8" t="e">
        <f t="shared" si="5"/>
        <v>#DIV/0!</v>
      </c>
      <c r="K67" s="8" t="e">
        <f>AVERAGE(J67:J69)</f>
        <v>#DIV/0!</v>
      </c>
      <c r="L67" s="8" t="e">
        <f>_xlfn.STDEV.P(J67:J69)</f>
        <v>#DIV/0!</v>
      </c>
      <c r="M67" s="8" t="e">
        <f>IF(AND(K67&lt;$B$31, K67&gt;$B$36),$B$119,$B$120)</f>
        <v>#DIV/0!</v>
      </c>
      <c r="N67" s="8"/>
      <c r="O67" s="8" t="e">
        <f t="shared" si="6"/>
        <v>#DIV/0!</v>
      </c>
      <c r="P67" s="8" t="e">
        <f>AVERAGE(O67:O69)</f>
        <v>#DIV/0!</v>
      </c>
      <c r="Q67" s="8" t="e">
        <f>_xlfn.STDEV.P(O67:O69)</f>
        <v>#DIV/0!</v>
      </c>
      <c r="R67" s="8" t="e">
        <f>IF(AND(P67&lt;$B$30,P67&gt;$B$35),$B$119,$B$120)</f>
        <v>#DIV/0!</v>
      </c>
      <c r="S67" s="8"/>
      <c r="T67" s="8" t="e">
        <f>IF($Y$46=1,IF(AND($B$40&gt;$F$40,$B$40&gt;$J$40),F67,IF($F$40&gt;$J$40,K67,IF($J$40&gt;$F$40,P67,""))),IF($Y$46=2,F67,IF($Y$46=3,K67,IF($Y$46=4,P67,""))))</f>
        <v>#DIV/0!</v>
      </c>
      <c r="U67" s="8" t="e">
        <f>IF($Y$46=1,IF(AND($B$40&gt;$F$40,$B$40&gt;$J$40),G67,IF($F$40&gt;$J$40,L67,IF($J$40&gt;$F$40,Q67,""))),IF($Y$46=2,G67,IF($Y$46=3,L67,IF($Y$46=4,Q67,""))))</f>
        <v>#DIV/0!</v>
      </c>
      <c r="V67" s="8" t="e">
        <f>IF($Y$46=1,IF(AND($B$40&gt;$F$40,$B$40&gt;$J$40),H67,IF($F$40&gt;$J$40,M67,IF($J$40&gt;$F$40,R67,""))),IF($Y$46=2,H67,IF($Y$46=3,M67,IF($Y$46=4,R67,""))))</f>
        <v>#DIV/0!</v>
      </c>
      <c r="W67" s="8"/>
      <c r="X67" s="8"/>
      <c r="Y67" s="8"/>
      <c r="Z67" s="8"/>
    </row>
    <row r="68" spans="2:26" s="8" customFormat="1" ht="15" hidden="1" customHeight="1" x14ac:dyDescent="0.25">
      <c r="B68" s="8" t="s">
        <v>16</v>
      </c>
      <c r="C68" s="8">
        <f>G24</f>
        <v>0</v>
      </c>
      <c r="D68" s="8" t="e">
        <f t="shared" si="3"/>
        <v>#DIV/0!</v>
      </c>
      <c r="E68" s="8" t="e">
        <f t="shared" si="4"/>
        <v>#DIV/0!</v>
      </c>
      <c r="J68" s="8" t="e">
        <f t="shared" si="5"/>
        <v>#DIV/0!</v>
      </c>
      <c r="O68" s="8" t="e">
        <f t="shared" si="6"/>
        <v>#DIV/0!</v>
      </c>
    </row>
    <row r="69" spans="2:26" s="8" customFormat="1" hidden="1" x14ac:dyDescent="0.25">
      <c r="B69" s="8" t="s">
        <v>16</v>
      </c>
      <c r="C69" s="8">
        <f>H24</f>
        <v>0</v>
      </c>
      <c r="D69" s="8" t="e">
        <f t="shared" si="3"/>
        <v>#DIV/0!</v>
      </c>
      <c r="E69" s="8" t="e">
        <f t="shared" si="4"/>
        <v>#DIV/0!</v>
      </c>
      <c r="J69" s="8" t="e">
        <f t="shared" si="5"/>
        <v>#DIV/0!</v>
      </c>
      <c r="O69" s="8" t="e">
        <f t="shared" si="6"/>
        <v>#DIV/0!</v>
      </c>
    </row>
    <row r="70" spans="2:26" hidden="1" x14ac:dyDescent="0.25">
      <c r="B70" s="8" t="s">
        <v>17</v>
      </c>
      <c r="C70" s="8">
        <f>I17</f>
        <v>0</v>
      </c>
      <c r="D70" s="8" t="e">
        <f t="shared" si="3"/>
        <v>#DIV/0!</v>
      </c>
      <c r="E70" s="8" t="e">
        <f t="shared" si="4"/>
        <v>#DIV/0!</v>
      </c>
      <c r="F70" s="8" t="e">
        <f>AVERAGE(E70:E72)</f>
        <v>#DIV/0!</v>
      </c>
      <c r="G70" s="8" t="e">
        <f>_xlfn.STDEV.P(E70:E72)</f>
        <v>#DIV/0!</v>
      </c>
      <c r="H70" s="8" t="e">
        <f>IF(AND(F70&lt;$B$30, F70&gt;$B$36),$B$119,$B$120)</f>
        <v>#DIV/0!</v>
      </c>
      <c r="I70" s="8"/>
      <c r="J70" s="8" t="e">
        <f t="shared" si="5"/>
        <v>#DIV/0!</v>
      </c>
      <c r="K70" s="8" t="e">
        <f>AVERAGE(J70:J72)</f>
        <v>#DIV/0!</v>
      </c>
      <c r="L70" s="8" t="e">
        <f>_xlfn.STDEV.P(J70:J72)</f>
        <v>#DIV/0!</v>
      </c>
      <c r="M70" s="8" t="e">
        <f>IF(AND(K70&lt;$B$31, K70&gt;$B$36),$B$119,$B$120)</f>
        <v>#DIV/0!</v>
      </c>
      <c r="N70" s="8"/>
      <c r="O70" s="8" t="e">
        <f t="shared" si="6"/>
        <v>#DIV/0!</v>
      </c>
      <c r="P70" s="8" t="e">
        <f>AVERAGE(O70:O72)</f>
        <v>#DIV/0!</v>
      </c>
      <c r="Q70" s="8" t="e">
        <f>_xlfn.STDEV.P(O70:O72)</f>
        <v>#DIV/0!</v>
      </c>
      <c r="R70" s="8" t="e">
        <f>IF(AND(P70&lt;$B$30,P70&gt;$B$35),$B$119,$B$120)</f>
        <v>#DIV/0!</v>
      </c>
      <c r="S70" s="8"/>
      <c r="T70" s="8" t="e">
        <f>IF($Y$46=1,IF(AND($B$40&gt;$F$40,$B$40&gt;$J$40),F70,IF($F$40&gt;$J$40,K70,IF($J$40&gt;$F$40,P70,""))),IF($Y$46=2,F70,IF($Y$46=3,K70,IF($Y$46=4,P70,""))))</f>
        <v>#DIV/0!</v>
      </c>
      <c r="U70" s="8" t="e">
        <f>IF($Y$46=1,IF(AND($B$40&gt;$F$40,$B$40&gt;$J$40),G70,IF($F$40&gt;$J$40,L70,IF($J$40&gt;$F$40,Q70,""))),IF($Y$46=2,G70,IF($Y$46=3,L70,IF($Y$46=4,Q70,""))))</f>
        <v>#DIV/0!</v>
      </c>
      <c r="V70" s="8" t="e">
        <f>IF($Y$46=1,IF(AND($B$40&gt;$F$40,$B$40&gt;$J$40),H70,IF($F$40&gt;$J$40,M70,IF($J$40&gt;$F$40,R70,""))),IF($Y$46=2,H70,IF($Y$46=3,M70,IF($Y$46=4,R70,""))))</f>
        <v>#DIV/0!</v>
      </c>
      <c r="W70" s="8"/>
      <c r="X70" s="8"/>
      <c r="Y70" s="8"/>
      <c r="Z70" s="8"/>
    </row>
    <row r="71" spans="2:26" s="8" customFormat="1" hidden="1" x14ac:dyDescent="0.25">
      <c r="B71" s="8" t="s">
        <v>17</v>
      </c>
      <c r="C71" s="8">
        <f>J17</f>
        <v>0</v>
      </c>
      <c r="D71" s="8" t="e">
        <f t="shared" si="3"/>
        <v>#DIV/0!</v>
      </c>
      <c r="E71" s="8" t="e">
        <f t="shared" si="4"/>
        <v>#DIV/0!</v>
      </c>
      <c r="J71" s="8" t="e">
        <f t="shared" si="5"/>
        <v>#DIV/0!</v>
      </c>
      <c r="O71" s="8" t="e">
        <f t="shared" si="6"/>
        <v>#DIV/0!</v>
      </c>
    </row>
    <row r="72" spans="2:26" s="8" customFormat="1" hidden="1" x14ac:dyDescent="0.25">
      <c r="B72" s="8" t="s">
        <v>17</v>
      </c>
      <c r="C72" s="8">
        <f>K17</f>
        <v>0</v>
      </c>
      <c r="D72" s="8" t="e">
        <f t="shared" si="3"/>
        <v>#DIV/0!</v>
      </c>
      <c r="E72" s="8" t="e">
        <f t="shared" si="4"/>
        <v>#DIV/0!</v>
      </c>
      <c r="J72" s="8" t="e">
        <f t="shared" si="5"/>
        <v>#DIV/0!</v>
      </c>
      <c r="O72" s="8" t="e">
        <f t="shared" si="6"/>
        <v>#DIV/0!</v>
      </c>
    </row>
    <row r="73" spans="2:26" hidden="1" x14ac:dyDescent="0.25">
      <c r="B73" s="8" t="s">
        <v>18</v>
      </c>
      <c r="C73" s="8">
        <f>I18</f>
        <v>0</v>
      </c>
      <c r="D73" s="8" t="e">
        <f t="shared" si="3"/>
        <v>#DIV/0!</v>
      </c>
      <c r="E73" s="8" t="e">
        <f t="shared" si="4"/>
        <v>#DIV/0!</v>
      </c>
      <c r="F73" s="8" t="e">
        <f>AVERAGE(E73:E75)</f>
        <v>#DIV/0!</v>
      </c>
      <c r="G73" s="8" t="e">
        <f>_xlfn.STDEV.P(E73:E75)</f>
        <v>#DIV/0!</v>
      </c>
      <c r="H73" s="8" t="e">
        <f>IF(AND(F73&lt;$B$30, F73&gt;$B$36),$B$119,$B$120)</f>
        <v>#DIV/0!</v>
      </c>
      <c r="I73" s="8"/>
      <c r="J73" s="8" t="e">
        <f t="shared" si="5"/>
        <v>#DIV/0!</v>
      </c>
      <c r="K73" s="8" t="e">
        <f>AVERAGE(J73:J75)</f>
        <v>#DIV/0!</v>
      </c>
      <c r="L73" s="8" t="e">
        <f>_xlfn.STDEV.P(J73:J75)</f>
        <v>#DIV/0!</v>
      </c>
      <c r="M73" s="8" t="e">
        <f>IF(AND(K73&lt;$B$31, K73&gt;$B$36),$B$119,$B$120)</f>
        <v>#DIV/0!</v>
      </c>
      <c r="N73" s="8"/>
      <c r="O73" s="8" t="e">
        <f t="shared" si="6"/>
        <v>#DIV/0!</v>
      </c>
      <c r="P73" s="8" t="e">
        <f>AVERAGE(O73:O75)</f>
        <v>#DIV/0!</v>
      </c>
      <c r="Q73" s="8" t="e">
        <f>_xlfn.STDEV.P(O73:O75)</f>
        <v>#DIV/0!</v>
      </c>
      <c r="R73" s="8" t="e">
        <f>IF(AND(P73&lt;$B$30,P73&gt;$B$35),$B$119,$B$120)</f>
        <v>#DIV/0!</v>
      </c>
      <c r="S73" s="8"/>
      <c r="T73" s="8" t="e">
        <f>IF($Y$46=1,IF(AND($B$40&gt;$F$40,$B$40&gt;$J$40),F73,IF($F$40&gt;$J$40,K73,IF($J$40&gt;$F$40,P73,""))),IF($Y$46=2,F73,IF($Y$46=3,K73,IF($Y$46=4,P73,""))))</f>
        <v>#DIV/0!</v>
      </c>
      <c r="U73" s="8" t="e">
        <f>IF($Y$46=1,IF(AND($B$40&gt;$F$40,$B$40&gt;$J$40),G73,IF($F$40&gt;$J$40,L73,IF($J$40&gt;$F$40,Q73,""))),IF($Y$46=2,G73,IF($Y$46=3,L73,IF($Y$46=4,Q73,""))))</f>
        <v>#DIV/0!</v>
      </c>
      <c r="V73" s="8" t="e">
        <f>IF($Y$46=1,IF(AND($B$40&gt;$F$40,$B$40&gt;$J$40),H73,IF($F$40&gt;$J$40,M73,IF($J$40&gt;$F$40,R73,""))),IF($Y$46=2,H73,IF($Y$46=3,M73,IF($Y$46=4,R73,""))))</f>
        <v>#DIV/0!</v>
      </c>
      <c r="W73" s="8"/>
      <c r="X73" s="8"/>
      <c r="Y73" s="8"/>
      <c r="Z73" s="8"/>
    </row>
    <row r="74" spans="2:26" s="8" customFormat="1" hidden="1" x14ac:dyDescent="0.25">
      <c r="B74" s="8" t="s">
        <v>18</v>
      </c>
      <c r="C74" s="8">
        <f>J18</f>
        <v>0</v>
      </c>
      <c r="D74" s="8" t="e">
        <f t="shared" si="3"/>
        <v>#DIV/0!</v>
      </c>
      <c r="E74" s="8" t="e">
        <f t="shared" si="4"/>
        <v>#DIV/0!</v>
      </c>
      <c r="J74" s="8" t="e">
        <f t="shared" si="5"/>
        <v>#DIV/0!</v>
      </c>
      <c r="O74" s="8" t="e">
        <f t="shared" si="6"/>
        <v>#DIV/0!</v>
      </c>
    </row>
    <row r="75" spans="2:26" s="8" customFormat="1" hidden="1" x14ac:dyDescent="0.25">
      <c r="B75" s="8" t="s">
        <v>18</v>
      </c>
      <c r="C75" s="8">
        <f>K18</f>
        <v>0</v>
      </c>
      <c r="D75" s="8" t="e">
        <f t="shared" si="3"/>
        <v>#DIV/0!</v>
      </c>
      <c r="E75" s="8" t="e">
        <f t="shared" si="4"/>
        <v>#DIV/0!</v>
      </c>
      <c r="J75" s="8" t="e">
        <f t="shared" si="5"/>
        <v>#DIV/0!</v>
      </c>
      <c r="O75" s="8" t="e">
        <f t="shared" si="6"/>
        <v>#DIV/0!</v>
      </c>
    </row>
    <row r="76" spans="2:26" hidden="1" x14ac:dyDescent="0.25">
      <c r="B76" s="8" t="s">
        <v>19</v>
      </c>
      <c r="C76" s="8">
        <f>I19</f>
        <v>0</v>
      </c>
      <c r="D76" s="8" t="e">
        <f t="shared" si="3"/>
        <v>#DIV/0!</v>
      </c>
      <c r="E76" s="8" t="e">
        <f t="shared" si="4"/>
        <v>#DIV/0!</v>
      </c>
      <c r="F76" s="8" t="e">
        <f>AVERAGE(E76:E78)</f>
        <v>#DIV/0!</v>
      </c>
      <c r="G76" s="8" t="e">
        <f>_xlfn.STDEV.P(E76:E78)</f>
        <v>#DIV/0!</v>
      </c>
      <c r="H76" s="8" t="e">
        <f>IF(AND(F76&lt;$B$30, F76&gt;$B$36),$B$119,$B$120)</f>
        <v>#DIV/0!</v>
      </c>
      <c r="I76" s="8"/>
      <c r="J76" s="8" t="e">
        <f t="shared" si="5"/>
        <v>#DIV/0!</v>
      </c>
      <c r="K76" s="8" t="e">
        <f>AVERAGE(J76:J78)</f>
        <v>#DIV/0!</v>
      </c>
      <c r="L76" s="8" t="e">
        <f>_xlfn.STDEV.P(J76:J78)</f>
        <v>#DIV/0!</v>
      </c>
      <c r="M76" s="8" t="e">
        <f>IF(AND(K76&lt;$B$31, K76&gt;$B$36),$B$119,$B$120)</f>
        <v>#DIV/0!</v>
      </c>
      <c r="N76" s="8"/>
      <c r="O76" s="8" t="e">
        <f t="shared" si="6"/>
        <v>#DIV/0!</v>
      </c>
      <c r="P76" s="8" t="e">
        <f>AVERAGE(O76:O78)</f>
        <v>#DIV/0!</v>
      </c>
      <c r="Q76" s="8" t="e">
        <f>_xlfn.STDEV.P(O76:O78)</f>
        <v>#DIV/0!</v>
      </c>
      <c r="R76" s="8" t="e">
        <f>IF(AND(P76&lt;$B$30,P76&gt;$B$35),$B$119,$B$120)</f>
        <v>#DIV/0!</v>
      </c>
      <c r="S76" s="8"/>
      <c r="T76" s="8" t="e">
        <f>IF($Y$46=1,IF(AND($B$40&gt;$F$40,$B$40&gt;$J$40),F76,IF($F$40&gt;$J$40,K76,IF($J$40&gt;$F$40,P76,""))),IF($Y$46=2,F76,IF($Y$46=3,K76,IF($Y$46=4,P76,""))))</f>
        <v>#DIV/0!</v>
      </c>
      <c r="U76" s="8" t="e">
        <f>IF($Y$46=1,IF(AND($B$40&gt;$F$40,$B$40&gt;$J$40),G76,IF($F$40&gt;$J$40,L76,IF($J$40&gt;$F$40,Q76,""))),IF($Y$46=2,G76,IF($Y$46=3,L76,IF($Y$46=4,Q76,""))))</f>
        <v>#DIV/0!</v>
      </c>
      <c r="V76" s="8" t="e">
        <f>IF($Y$46=1,IF(AND($B$40&gt;$F$40,$B$40&gt;$J$40),H76,IF($F$40&gt;$J$40,M76,IF($J$40&gt;$F$40,R76,""))),IF($Y$46=2,H76,IF($Y$46=3,M76,IF($Y$46=4,R76,""))))</f>
        <v>#DIV/0!</v>
      </c>
      <c r="W76" s="8"/>
      <c r="X76" s="8"/>
      <c r="Y76" s="8"/>
      <c r="Z76" s="8"/>
    </row>
    <row r="77" spans="2:26" s="8" customFormat="1" hidden="1" x14ac:dyDescent="0.25">
      <c r="B77" s="8" t="s">
        <v>19</v>
      </c>
      <c r="C77" s="8">
        <f>J19</f>
        <v>0</v>
      </c>
      <c r="D77" s="8" t="e">
        <f t="shared" si="3"/>
        <v>#DIV/0!</v>
      </c>
      <c r="E77" s="8" t="e">
        <f t="shared" si="4"/>
        <v>#DIV/0!</v>
      </c>
      <c r="J77" s="8" t="e">
        <f t="shared" si="5"/>
        <v>#DIV/0!</v>
      </c>
      <c r="O77" s="8" t="e">
        <f t="shared" si="6"/>
        <v>#DIV/0!</v>
      </c>
    </row>
    <row r="78" spans="2:26" s="8" customFormat="1" hidden="1" x14ac:dyDescent="0.25">
      <c r="B78" s="8" t="s">
        <v>19</v>
      </c>
      <c r="C78" s="8">
        <f>K19</f>
        <v>0</v>
      </c>
      <c r="D78" s="8" t="e">
        <f t="shared" si="3"/>
        <v>#DIV/0!</v>
      </c>
      <c r="E78" s="8" t="e">
        <f t="shared" si="4"/>
        <v>#DIV/0!</v>
      </c>
      <c r="J78" s="8" t="e">
        <f t="shared" si="5"/>
        <v>#DIV/0!</v>
      </c>
      <c r="O78" s="8" t="e">
        <f t="shared" si="6"/>
        <v>#DIV/0!</v>
      </c>
    </row>
    <row r="79" spans="2:26" hidden="1" x14ac:dyDescent="0.25">
      <c r="B79" s="8" t="s">
        <v>20</v>
      </c>
      <c r="C79" s="8">
        <f>I20</f>
        <v>0</v>
      </c>
      <c r="D79" s="8" t="e">
        <f t="shared" si="3"/>
        <v>#DIV/0!</v>
      </c>
      <c r="E79" s="8" t="e">
        <f t="shared" si="4"/>
        <v>#DIV/0!</v>
      </c>
      <c r="F79" s="8" t="e">
        <f>AVERAGE(E79:E81)</f>
        <v>#DIV/0!</v>
      </c>
      <c r="G79" s="8" t="e">
        <f>_xlfn.STDEV.P(E79:E81)</f>
        <v>#DIV/0!</v>
      </c>
      <c r="H79" s="8" t="e">
        <f>IF(AND(F79&lt;$B$30, F79&gt;$B$36),$B$119,$B$120)</f>
        <v>#DIV/0!</v>
      </c>
      <c r="I79" s="8"/>
      <c r="J79" s="8" t="e">
        <f t="shared" si="5"/>
        <v>#DIV/0!</v>
      </c>
      <c r="K79" s="8" t="e">
        <f>AVERAGE(J79:J81)</f>
        <v>#DIV/0!</v>
      </c>
      <c r="L79" s="8" t="e">
        <f>_xlfn.STDEV.P(J79:J81)</f>
        <v>#DIV/0!</v>
      </c>
      <c r="M79" s="8" t="e">
        <f>IF(AND(K79&lt;$B$31, K79&gt;$B$36),$B$119,$B$120)</f>
        <v>#DIV/0!</v>
      </c>
      <c r="N79" s="8"/>
      <c r="O79" s="8" t="e">
        <f t="shared" si="6"/>
        <v>#DIV/0!</v>
      </c>
      <c r="P79" s="8" t="e">
        <f>AVERAGE(O79:O81)</f>
        <v>#DIV/0!</v>
      </c>
      <c r="Q79" s="8" t="e">
        <f>_xlfn.STDEV.P(O79:O81)</f>
        <v>#DIV/0!</v>
      </c>
      <c r="R79" s="8" t="e">
        <f>IF(AND(P79&lt;$B$30,P79&gt;$B$35),$B$119,$B$120)</f>
        <v>#DIV/0!</v>
      </c>
      <c r="S79" s="8"/>
      <c r="T79" s="8" t="e">
        <f>IF($Y$46=1,IF(AND($B$40&gt;$F$40,$B$40&gt;$J$40),F79,IF($F$40&gt;$J$40,K79,IF($J$40&gt;$F$40,P79,""))),IF($Y$46=2,F79,IF($Y$46=3,K79,IF($Y$46=4,P79,""))))</f>
        <v>#DIV/0!</v>
      </c>
      <c r="U79" s="8" t="e">
        <f>IF($Y$46=1,IF(AND($B$40&gt;$F$40,$B$40&gt;$J$40),G79,IF($F$40&gt;$J$40,L79,IF($J$40&gt;$F$40,Q79,""))),IF($Y$46=2,G79,IF($Y$46=3,L79,IF($Y$46=4,Q79,""))))</f>
        <v>#DIV/0!</v>
      </c>
      <c r="V79" s="8" t="e">
        <f>IF($Y$46=1,IF(AND($B$40&gt;$F$40,$B$40&gt;$J$40),H79,IF($F$40&gt;$J$40,M79,IF($J$40&gt;$F$40,R79,""))),IF($Y$46=2,H79,IF($Y$46=3,M79,IF($Y$46=4,R79,""))))</f>
        <v>#DIV/0!</v>
      </c>
      <c r="W79" s="8"/>
      <c r="X79" s="8"/>
      <c r="Y79" s="8"/>
      <c r="Z79" s="8"/>
    </row>
    <row r="80" spans="2:26" s="8" customFormat="1" hidden="1" x14ac:dyDescent="0.25">
      <c r="B80" s="8" t="s">
        <v>20</v>
      </c>
      <c r="C80" s="8">
        <f>J20</f>
        <v>0</v>
      </c>
      <c r="D80" s="8" t="e">
        <f t="shared" si="3"/>
        <v>#DIV/0!</v>
      </c>
      <c r="E80" s="8" t="e">
        <f t="shared" si="4"/>
        <v>#DIV/0!</v>
      </c>
      <c r="J80" s="8" t="e">
        <f t="shared" si="5"/>
        <v>#DIV/0!</v>
      </c>
      <c r="O80" s="8" t="e">
        <f t="shared" si="6"/>
        <v>#DIV/0!</v>
      </c>
    </row>
    <row r="81" spans="2:26" s="8" customFormat="1" hidden="1" x14ac:dyDescent="0.25">
      <c r="B81" s="8" t="s">
        <v>20</v>
      </c>
      <c r="C81" s="8">
        <f>K20</f>
        <v>0</v>
      </c>
      <c r="D81" s="8" t="e">
        <f t="shared" si="3"/>
        <v>#DIV/0!</v>
      </c>
      <c r="E81" s="8" t="e">
        <f t="shared" si="4"/>
        <v>#DIV/0!</v>
      </c>
      <c r="J81" s="8" t="e">
        <f t="shared" si="5"/>
        <v>#DIV/0!</v>
      </c>
      <c r="O81" s="8" t="e">
        <f t="shared" si="6"/>
        <v>#DIV/0!</v>
      </c>
    </row>
    <row r="82" spans="2:26" hidden="1" x14ac:dyDescent="0.25">
      <c r="B82" s="8" t="s">
        <v>21</v>
      </c>
      <c r="C82" s="8">
        <f>I21</f>
        <v>0</v>
      </c>
      <c r="D82" s="8" t="e">
        <f t="shared" si="3"/>
        <v>#DIV/0!</v>
      </c>
      <c r="E82" s="8" t="e">
        <f t="shared" si="4"/>
        <v>#DIV/0!</v>
      </c>
      <c r="F82" s="8" t="e">
        <f>AVERAGE(E82:E84)</f>
        <v>#DIV/0!</v>
      </c>
      <c r="G82" s="8" t="e">
        <f>_xlfn.STDEV.P(E82:E84)</f>
        <v>#DIV/0!</v>
      </c>
      <c r="H82" s="8" t="e">
        <f>IF(AND(F82&lt;$B$30, F82&gt;$B$36),$B$119,$B$120)</f>
        <v>#DIV/0!</v>
      </c>
      <c r="I82" s="8"/>
      <c r="J82" s="8" t="e">
        <f t="shared" si="5"/>
        <v>#DIV/0!</v>
      </c>
      <c r="K82" s="8" t="e">
        <f>AVERAGE(J82:J84)</f>
        <v>#DIV/0!</v>
      </c>
      <c r="L82" s="8" t="e">
        <f>_xlfn.STDEV.P(J82:J84)</f>
        <v>#DIV/0!</v>
      </c>
      <c r="M82" s="8" t="e">
        <f>IF(AND(K82&lt;$B$31, K82&gt;$B$36),$B$119,$B$120)</f>
        <v>#DIV/0!</v>
      </c>
      <c r="N82" s="8"/>
      <c r="O82" s="8" t="e">
        <f t="shared" si="6"/>
        <v>#DIV/0!</v>
      </c>
      <c r="P82" s="8" t="e">
        <f>AVERAGE(O82:O84)</f>
        <v>#DIV/0!</v>
      </c>
      <c r="Q82" s="8" t="e">
        <f>_xlfn.STDEV.P(O82:O84)</f>
        <v>#DIV/0!</v>
      </c>
      <c r="R82" s="8" t="e">
        <f>IF(AND(P82&lt;$B$30,P82&gt;$B$35),$B$119,$B$120)</f>
        <v>#DIV/0!</v>
      </c>
      <c r="S82" s="8"/>
      <c r="T82" s="8" t="e">
        <f>IF($Y$46=1,IF(AND($B$40&gt;$F$40,$B$40&gt;$J$40),F82,IF($F$40&gt;$J$40,K82,IF($J$40&gt;$F$40,P82,""))),IF($Y$46=2,F82,IF($Y$46=3,K82,IF($Y$46=4,P82,""))))</f>
        <v>#DIV/0!</v>
      </c>
      <c r="U82" s="8" t="e">
        <f>IF($Y$46=1,IF(AND($B$40&gt;$F$40,$B$40&gt;$J$40),G82,IF($F$40&gt;$J$40,L82,IF($J$40&gt;$F$40,Q82,""))),IF($Y$46=2,G82,IF($Y$46=3,L82,IF($Y$46=4,Q82,""))))</f>
        <v>#DIV/0!</v>
      </c>
      <c r="V82" s="8" t="e">
        <f>IF($Y$46=1,IF(AND($B$40&gt;$F$40,$B$40&gt;$J$40),H82,IF($F$40&gt;$J$40,M82,IF($J$40&gt;$F$40,R82,""))),IF($Y$46=2,H82,IF($Y$46=3,M82,IF($Y$46=4,R82,""))))</f>
        <v>#DIV/0!</v>
      </c>
      <c r="W82" s="8"/>
      <c r="X82" s="8"/>
      <c r="Y82" s="8"/>
      <c r="Z82" s="8"/>
    </row>
    <row r="83" spans="2:26" s="8" customFormat="1" hidden="1" x14ac:dyDescent="0.25">
      <c r="B83" s="8" t="s">
        <v>21</v>
      </c>
      <c r="C83" s="8">
        <f>J21</f>
        <v>0</v>
      </c>
      <c r="D83" s="8" t="e">
        <f t="shared" si="3"/>
        <v>#DIV/0!</v>
      </c>
      <c r="E83" s="8" t="e">
        <f t="shared" si="4"/>
        <v>#DIV/0!</v>
      </c>
      <c r="J83" s="8" t="e">
        <f t="shared" si="5"/>
        <v>#DIV/0!</v>
      </c>
      <c r="O83" s="8" t="e">
        <f t="shared" si="6"/>
        <v>#DIV/0!</v>
      </c>
    </row>
    <row r="84" spans="2:26" s="8" customFormat="1" hidden="1" x14ac:dyDescent="0.25">
      <c r="B84" s="8" t="s">
        <v>21</v>
      </c>
      <c r="C84" s="8">
        <f>K21</f>
        <v>0</v>
      </c>
      <c r="D84" s="8" t="e">
        <f t="shared" si="3"/>
        <v>#DIV/0!</v>
      </c>
      <c r="E84" s="8" t="e">
        <f t="shared" si="4"/>
        <v>#DIV/0!</v>
      </c>
      <c r="J84" s="8" t="e">
        <f t="shared" si="5"/>
        <v>#DIV/0!</v>
      </c>
      <c r="O84" s="8" t="e">
        <f t="shared" si="6"/>
        <v>#DIV/0!</v>
      </c>
    </row>
    <row r="85" spans="2:26" hidden="1" x14ac:dyDescent="0.25">
      <c r="B85" s="8" t="s">
        <v>22</v>
      </c>
      <c r="C85" s="8">
        <f>I22</f>
        <v>0</v>
      </c>
      <c r="D85" s="8" t="e">
        <f t="shared" si="3"/>
        <v>#DIV/0!</v>
      </c>
      <c r="E85" s="8" t="e">
        <f t="shared" si="4"/>
        <v>#DIV/0!</v>
      </c>
      <c r="F85" s="8" t="e">
        <f>AVERAGE(E85:E87)</f>
        <v>#DIV/0!</v>
      </c>
      <c r="G85" s="8" t="e">
        <f>_xlfn.STDEV.P(E85:E87)</f>
        <v>#DIV/0!</v>
      </c>
      <c r="H85" s="8" t="e">
        <f>IF(AND(F85&lt;$B$30, F85&gt;$B$36),$B$119,$B$120)</f>
        <v>#DIV/0!</v>
      </c>
      <c r="I85" s="8"/>
      <c r="J85" s="8" t="e">
        <f t="shared" si="5"/>
        <v>#DIV/0!</v>
      </c>
      <c r="K85" s="8" t="e">
        <f>AVERAGE(J85:J87)</f>
        <v>#DIV/0!</v>
      </c>
      <c r="L85" s="8" t="e">
        <f>_xlfn.STDEV.P(J85:J87)</f>
        <v>#DIV/0!</v>
      </c>
      <c r="M85" s="8" t="e">
        <f>IF(AND(K85&lt;$B$31, K85&gt;$B$36),$B$119,$B$120)</f>
        <v>#DIV/0!</v>
      </c>
      <c r="N85" s="8"/>
      <c r="O85" s="8" t="e">
        <f t="shared" si="6"/>
        <v>#DIV/0!</v>
      </c>
      <c r="P85" s="8" t="e">
        <f>AVERAGE(O85:O87)</f>
        <v>#DIV/0!</v>
      </c>
      <c r="Q85" s="8" t="e">
        <f>_xlfn.STDEV.P(O85:O87)</f>
        <v>#DIV/0!</v>
      </c>
      <c r="R85" s="8" t="e">
        <f>IF(AND(P85&lt;$B$30,P85&gt;$B$35),$B$119,$B$120)</f>
        <v>#DIV/0!</v>
      </c>
      <c r="S85" s="8"/>
      <c r="T85" s="8" t="e">
        <f>IF($Y$46=1,IF(AND($B$40&gt;$F$40,$B$40&gt;$J$40),F85,IF($F$40&gt;$J$40,K85,IF($J$40&gt;$F$40,P85,""))),IF($Y$46=2,F85,IF($Y$46=3,K85,IF($Y$46=4,P85,""))))</f>
        <v>#DIV/0!</v>
      </c>
      <c r="U85" s="8" t="e">
        <f>IF($Y$46=1,IF(AND($B$40&gt;$F$40,$B$40&gt;$J$40),G85,IF($F$40&gt;$J$40,L85,IF($J$40&gt;$F$40,Q85,""))),IF($Y$46=2,G85,IF($Y$46=3,L85,IF($Y$46=4,Q85,""))))</f>
        <v>#DIV/0!</v>
      </c>
      <c r="V85" s="8" t="e">
        <f>IF($Y$46=1,IF(AND($B$40&gt;$F$40,$B$40&gt;$J$40),H85,IF($F$40&gt;$J$40,M85,IF($J$40&gt;$F$40,R85,""))),IF($Y$46=2,H85,IF($Y$46=3,M85,IF($Y$46=4,R85,""))))</f>
        <v>#DIV/0!</v>
      </c>
      <c r="W85" s="8"/>
      <c r="X85" s="8"/>
      <c r="Y85" s="8"/>
      <c r="Z85" s="8"/>
    </row>
    <row r="86" spans="2:26" s="8" customFormat="1" hidden="1" x14ac:dyDescent="0.25">
      <c r="B86" s="8" t="s">
        <v>22</v>
      </c>
      <c r="C86" s="8">
        <f>J22</f>
        <v>0</v>
      </c>
      <c r="D86" s="8" t="e">
        <f t="shared" si="3"/>
        <v>#DIV/0!</v>
      </c>
      <c r="E86" s="8" t="e">
        <f t="shared" si="4"/>
        <v>#DIV/0!</v>
      </c>
      <c r="J86" s="8" t="e">
        <f t="shared" si="5"/>
        <v>#DIV/0!</v>
      </c>
      <c r="O86" s="8" t="e">
        <f t="shared" si="6"/>
        <v>#DIV/0!</v>
      </c>
    </row>
    <row r="87" spans="2:26" s="8" customFormat="1" hidden="1" x14ac:dyDescent="0.25">
      <c r="B87" s="8" t="s">
        <v>22</v>
      </c>
      <c r="C87" s="8">
        <f>K22</f>
        <v>0</v>
      </c>
      <c r="D87" s="8" t="e">
        <f t="shared" si="3"/>
        <v>#DIV/0!</v>
      </c>
      <c r="E87" s="8" t="e">
        <f t="shared" si="4"/>
        <v>#DIV/0!</v>
      </c>
      <c r="J87" s="8" t="e">
        <f t="shared" si="5"/>
        <v>#DIV/0!</v>
      </c>
      <c r="O87" s="8" t="e">
        <f t="shared" si="6"/>
        <v>#DIV/0!</v>
      </c>
    </row>
    <row r="88" spans="2:26" hidden="1" x14ac:dyDescent="0.25">
      <c r="B88" s="8" t="s">
        <v>23</v>
      </c>
      <c r="C88" s="8">
        <f>I23</f>
        <v>0</v>
      </c>
      <c r="D88" s="8" t="e">
        <f t="shared" si="3"/>
        <v>#DIV/0!</v>
      </c>
      <c r="E88" s="8" t="e">
        <f t="shared" si="4"/>
        <v>#DIV/0!</v>
      </c>
      <c r="F88" s="8" t="e">
        <f>AVERAGE(E88:E90)</f>
        <v>#DIV/0!</v>
      </c>
      <c r="G88" s="8" t="e">
        <f>_xlfn.STDEV.P(E88:E90)</f>
        <v>#DIV/0!</v>
      </c>
      <c r="H88" s="8" t="e">
        <f>IF(AND(F88&lt;$B$30, F88&gt;$B$36),$B$119,$B$120)</f>
        <v>#DIV/0!</v>
      </c>
      <c r="I88" s="8"/>
      <c r="J88" s="8" t="e">
        <f t="shared" si="5"/>
        <v>#DIV/0!</v>
      </c>
      <c r="K88" s="8" t="e">
        <f>AVERAGE(J88:J90)</f>
        <v>#DIV/0!</v>
      </c>
      <c r="L88" s="8" t="e">
        <f>_xlfn.STDEV.P(J88:J90)</f>
        <v>#DIV/0!</v>
      </c>
      <c r="M88" s="8" t="e">
        <f>IF(AND(K88&lt;$B$31, K88&gt;$B$36),$B$119,$B$120)</f>
        <v>#DIV/0!</v>
      </c>
      <c r="N88" s="8"/>
      <c r="O88" s="8" t="e">
        <f t="shared" si="6"/>
        <v>#DIV/0!</v>
      </c>
      <c r="P88" s="8" t="e">
        <f>AVERAGE(O88:O90)</f>
        <v>#DIV/0!</v>
      </c>
      <c r="Q88" s="8" t="e">
        <f>_xlfn.STDEV.P(O88:O90)</f>
        <v>#DIV/0!</v>
      </c>
      <c r="R88" s="8" t="e">
        <f>IF(AND(P88&lt;$B$30,P88&gt;$B$35),$B$119,$B$120)</f>
        <v>#DIV/0!</v>
      </c>
      <c r="S88" s="8"/>
      <c r="T88" s="8" t="e">
        <f>IF($Y$46=1,IF(AND($B$40&gt;$F$40,$B$40&gt;$J$40),F88,IF($F$40&gt;$J$40,K88,IF($J$40&gt;$F$40,P88,""))),IF($Y$46=2,F88,IF($Y$46=3,K88,IF($Y$46=4,P88,""))))</f>
        <v>#DIV/0!</v>
      </c>
      <c r="U88" s="8" t="e">
        <f>IF($Y$46=1,IF(AND($B$40&gt;$F$40,$B$40&gt;$J$40),G88,IF($F$40&gt;$J$40,L88,IF($J$40&gt;$F$40,Q88,""))),IF($Y$46=2,G88,IF($Y$46=3,L88,IF($Y$46=4,Q88,""))))</f>
        <v>#DIV/0!</v>
      </c>
      <c r="V88" s="8" t="e">
        <f>IF($Y$46=1,IF(AND($B$40&gt;$F$40,$B$40&gt;$J$40),H88,IF($F$40&gt;$J$40,M88,IF($J$40&gt;$F$40,R88,""))),IF($Y$46=2,H88,IF($Y$46=3,M88,IF($Y$46=4,R88,""))))</f>
        <v>#DIV/0!</v>
      </c>
      <c r="W88" s="8"/>
      <c r="X88" s="8"/>
      <c r="Y88" s="8"/>
      <c r="Z88" s="8"/>
    </row>
    <row r="89" spans="2:26" s="8" customFormat="1" hidden="1" x14ac:dyDescent="0.25">
      <c r="B89" s="8" t="s">
        <v>23</v>
      </c>
      <c r="C89" s="8">
        <f>J23</f>
        <v>0</v>
      </c>
      <c r="D89" s="8" t="e">
        <f t="shared" si="3"/>
        <v>#DIV/0!</v>
      </c>
      <c r="E89" s="8" t="e">
        <f t="shared" si="4"/>
        <v>#DIV/0!</v>
      </c>
      <c r="J89" s="8" t="e">
        <f t="shared" si="5"/>
        <v>#DIV/0!</v>
      </c>
      <c r="O89" s="8" t="e">
        <f t="shared" si="6"/>
        <v>#DIV/0!</v>
      </c>
    </row>
    <row r="90" spans="2:26" s="8" customFormat="1" hidden="1" x14ac:dyDescent="0.25">
      <c r="B90" s="8" t="s">
        <v>23</v>
      </c>
      <c r="C90" s="8">
        <f>K23</f>
        <v>0</v>
      </c>
      <c r="D90" s="8" t="e">
        <f t="shared" si="3"/>
        <v>#DIV/0!</v>
      </c>
      <c r="E90" s="8" t="e">
        <f t="shared" si="4"/>
        <v>#DIV/0!</v>
      </c>
      <c r="J90" s="8" t="e">
        <f t="shared" si="5"/>
        <v>#DIV/0!</v>
      </c>
      <c r="O90" s="8" t="e">
        <f t="shared" si="6"/>
        <v>#DIV/0!</v>
      </c>
    </row>
    <row r="91" spans="2:26" hidden="1" x14ac:dyDescent="0.25">
      <c r="B91" s="8" t="s">
        <v>24</v>
      </c>
      <c r="C91" s="8">
        <f>I24</f>
        <v>0</v>
      </c>
      <c r="D91" s="8" t="e">
        <f t="shared" si="3"/>
        <v>#DIV/0!</v>
      </c>
      <c r="E91" s="8" t="e">
        <f t="shared" si="4"/>
        <v>#DIV/0!</v>
      </c>
      <c r="F91" s="8" t="e">
        <f>AVERAGE(E91:E93)</f>
        <v>#DIV/0!</v>
      </c>
      <c r="G91" s="8" t="e">
        <f>_xlfn.STDEV.P(E91:E93)</f>
        <v>#DIV/0!</v>
      </c>
      <c r="H91" s="8" t="e">
        <f>IF(AND(F91&lt;$B$30, F91&gt;$B$36),$B$119,$B$120)</f>
        <v>#DIV/0!</v>
      </c>
      <c r="I91" s="8"/>
      <c r="J91" s="8" t="e">
        <f t="shared" si="5"/>
        <v>#DIV/0!</v>
      </c>
      <c r="K91" s="8" t="e">
        <f>AVERAGE(J91:J93)</f>
        <v>#DIV/0!</v>
      </c>
      <c r="L91" s="8" t="e">
        <f>_xlfn.STDEV.P(J91:J93)</f>
        <v>#DIV/0!</v>
      </c>
      <c r="M91" s="8" t="e">
        <f>IF(AND(K91&lt;$B$31, K91&gt;$B$36),$B$119,$B$120)</f>
        <v>#DIV/0!</v>
      </c>
      <c r="N91" s="8"/>
      <c r="O91" s="8" t="e">
        <f t="shared" si="6"/>
        <v>#DIV/0!</v>
      </c>
      <c r="P91" s="8" t="e">
        <f>AVERAGE(O91:O93)</f>
        <v>#DIV/0!</v>
      </c>
      <c r="Q91" s="8" t="e">
        <f>_xlfn.STDEV.P(O91:O93)</f>
        <v>#DIV/0!</v>
      </c>
      <c r="R91" s="8" t="e">
        <f>IF(AND(P91&lt;$B$30,P91&gt;$B$35),$B$119,$B$120)</f>
        <v>#DIV/0!</v>
      </c>
      <c r="S91" s="8"/>
      <c r="T91" s="8" t="e">
        <f>IF($Y$46=1,IF(AND($B$40&gt;$F$40,$B$40&gt;$J$40),F91,IF($F$40&gt;$J$40,K91,IF($J$40&gt;$F$40,P91,""))),IF($Y$46=2,F91,IF($Y$46=3,K91,IF($Y$46=4,P91,""))))</f>
        <v>#DIV/0!</v>
      </c>
      <c r="U91" s="8" t="e">
        <f>IF($Y$46=1,IF(AND($B$40&gt;$F$40,$B$40&gt;$J$40),G91,IF($F$40&gt;$J$40,L91,IF($J$40&gt;$F$40,Q91,""))),IF($Y$46=2,G91,IF($Y$46=3,L91,IF($Y$46=4,Q91,""))))</f>
        <v>#DIV/0!</v>
      </c>
      <c r="V91" s="8" t="e">
        <f>IF($Y$46=1,IF(AND($B$40&gt;$F$40,$B$40&gt;$J$40),H91,IF($F$40&gt;$J$40,M91,IF($J$40&gt;$F$40,R91,""))),IF($Y$46=2,H91,IF($Y$46=3,M91,IF($Y$46=4,R91,""))))</f>
        <v>#DIV/0!</v>
      </c>
      <c r="W91" s="8"/>
      <c r="X91" s="8"/>
      <c r="Y91" s="8"/>
      <c r="Z91" s="8"/>
    </row>
    <row r="92" spans="2:26" s="8" customFormat="1" hidden="1" x14ac:dyDescent="0.25">
      <c r="B92" s="8" t="s">
        <v>24</v>
      </c>
      <c r="C92" s="8">
        <f>J24</f>
        <v>0</v>
      </c>
      <c r="D92" s="8" t="e">
        <f t="shared" si="3"/>
        <v>#DIV/0!</v>
      </c>
      <c r="E92" s="8" t="e">
        <f t="shared" si="4"/>
        <v>#DIV/0!</v>
      </c>
      <c r="J92" s="8" t="e">
        <f t="shared" si="5"/>
        <v>#DIV/0!</v>
      </c>
      <c r="O92" s="8" t="e">
        <f t="shared" si="6"/>
        <v>#DIV/0!</v>
      </c>
    </row>
    <row r="93" spans="2:26" s="8" customFormat="1" hidden="1" x14ac:dyDescent="0.25">
      <c r="B93" s="8" t="s">
        <v>24</v>
      </c>
      <c r="C93" s="8">
        <f>K24</f>
        <v>0</v>
      </c>
      <c r="D93" s="8" t="e">
        <f t="shared" si="3"/>
        <v>#DIV/0!</v>
      </c>
      <c r="E93" s="8" t="e">
        <f t="shared" si="4"/>
        <v>#DIV/0!</v>
      </c>
      <c r="J93" s="8" t="e">
        <f t="shared" si="5"/>
        <v>#DIV/0!</v>
      </c>
      <c r="O93" s="8" t="e">
        <f t="shared" si="6"/>
        <v>#DIV/0!</v>
      </c>
    </row>
    <row r="94" spans="2:26" hidden="1" x14ac:dyDescent="0.25">
      <c r="B94" s="8" t="s">
        <v>25</v>
      </c>
      <c r="C94" s="8">
        <f>L17</f>
        <v>0</v>
      </c>
      <c r="D94" s="8" t="e">
        <f t="shared" si="3"/>
        <v>#DIV/0!</v>
      </c>
      <c r="E94" s="8" t="e">
        <f t="shared" si="4"/>
        <v>#DIV/0!</v>
      </c>
      <c r="F94" s="8" t="e">
        <f>AVERAGE(E94:E96)</f>
        <v>#DIV/0!</v>
      </c>
      <c r="G94" s="8" t="e">
        <f>_xlfn.STDEV.P(E94:E96)</f>
        <v>#DIV/0!</v>
      </c>
      <c r="H94" s="8" t="e">
        <f>IF(AND(F94&lt;$B$30, F94&gt;$B$36),$B$119,$B$120)</f>
        <v>#DIV/0!</v>
      </c>
      <c r="I94" s="8"/>
      <c r="J94" s="8" t="e">
        <f t="shared" si="5"/>
        <v>#DIV/0!</v>
      </c>
      <c r="K94" s="8" t="e">
        <f>AVERAGE(J94:J96)</f>
        <v>#DIV/0!</v>
      </c>
      <c r="L94" s="8" t="e">
        <f>_xlfn.STDEV.P(J94:J96)</f>
        <v>#DIV/0!</v>
      </c>
      <c r="M94" s="8" t="e">
        <f>IF(AND(K94&lt;$B$31, K94&gt;$B$36),$B$119,$B$120)</f>
        <v>#DIV/0!</v>
      </c>
      <c r="N94" s="8"/>
      <c r="O94" s="8" t="e">
        <f t="shared" si="6"/>
        <v>#DIV/0!</v>
      </c>
      <c r="P94" s="8" t="e">
        <f>AVERAGE(O94:O96)</f>
        <v>#DIV/0!</v>
      </c>
      <c r="Q94" s="8" t="e">
        <f>_xlfn.STDEV.P(O94:O96)</f>
        <v>#DIV/0!</v>
      </c>
      <c r="R94" s="8" t="e">
        <f>IF(AND(P94&lt;$B$30,P94&gt;$B$35),$B$119,$B$120)</f>
        <v>#DIV/0!</v>
      </c>
      <c r="S94" s="8"/>
      <c r="T94" s="8" t="e">
        <f>IF($Y$46=1,IF(AND($B$40&gt;$F$40,$B$40&gt;$J$40),F94,IF($F$40&gt;$J$40,K94,IF($J$40&gt;$F$40,P94,""))),IF($Y$46=2,F94,IF($Y$46=3,K94,IF($Y$46=4,P94,""))))</f>
        <v>#DIV/0!</v>
      </c>
      <c r="U94" s="8" t="e">
        <f>IF($Y$46=1,IF(AND($B$40&gt;$F$40,$B$40&gt;$J$40),G94,IF($F$40&gt;$J$40,L94,IF($J$40&gt;$F$40,Q94,""))),IF($Y$46=2,G94,IF($Y$46=3,L94,IF($Y$46=4,Q94,""))))</f>
        <v>#DIV/0!</v>
      </c>
      <c r="V94" s="8" t="e">
        <f>IF($Y$46=1,IF(AND($B$40&gt;$F$40,$B$40&gt;$J$40),H94,IF($F$40&gt;$J$40,M94,IF($J$40&gt;$F$40,R94,""))),IF($Y$46=2,H94,IF($Y$46=3,M94,IF($Y$46=4,R94,""))))</f>
        <v>#DIV/0!</v>
      </c>
      <c r="W94" s="8"/>
      <c r="X94" s="8"/>
      <c r="Y94" s="8"/>
      <c r="Z94" s="8"/>
    </row>
    <row r="95" spans="2:26" s="8" customFormat="1" hidden="1" x14ac:dyDescent="0.25">
      <c r="B95" s="8" t="s">
        <v>25</v>
      </c>
      <c r="C95" s="8">
        <f>M17</f>
        <v>0</v>
      </c>
      <c r="D95" s="8" t="e">
        <f t="shared" si="3"/>
        <v>#DIV/0!</v>
      </c>
      <c r="E95" s="8" t="e">
        <f t="shared" si="4"/>
        <v>#DIV/0!</v>
      </c>
      <c r="J95" s="8" t="e">
        <f t="shared" si="5"/>
        <v>#DIV/0!</v>
      </c>
      <c r="O95" s="8" t="e">
        <f t="shared" si="6"/>
        <v>#DIV/0!</v>
      </c>
    </row>
    <row r="96" spans="2:26" s="8" customFormat="1" hidden="1" x14ac:dyDescent="0.25">
      <c r="B96" s="8" t="s">
        <v>25</v>
      </c>
      <c r="C96" s="8">
        <f>N17</f>
        <v>0</v>
      </c>
      <c r="D96" s="8" t="e">
        <f t="shared" si="3"/>
        <v>#DIV/0!</v>
      </c>
      <c r="E96" s="8" t="e">
        <f t="shared" si="4"/>
        <v>#DIV/0!</v>
      </c>
      <c r="J96" s="8" t="e">
        <f t="shared" si="5"/>
        <v>#DIV/0!</v>
      </c>
      <c r="O96" s="8" t="e">
        <f t="shared" si="6"/>
        <v>#DIV/0!</v>
      </c>
    </row>
    <row r="97" spans="2:26" hidden="1" x14ac:dyDescent="0.25">
      <c r="B97" s="8" t="s">
        <v>26</v>
      </c>
      <c r="C97" s="8">
        <f>L18</f>
        <v>0</v>
      </c>
      <c r="D97" s="8" t="e">
        <f t="shared" si="3"/>
        <v>#DIV/0!</v>
      </c>
      <c r="E97" s="8" t="e">
        <f t="shared" si="4"/>
        <v>#DIV/0!</v>
      </c>
      <c r="F97" s="8" t="e">
        <f>AVERAGE(E97:E99)</f>
        <v>#DIV/0!</v>
      </c>
      <c r="G97" s="8" t="e">
        <f>_xlfn.STDEV.P(E97:E99)</f>
        <v>#DIV/0!</v>
      </c>
      <c r="H97" s="8" t="e">
        <f>IF(AND(F97&lt;$B$30, F97&gt;$B$36),$B$119,$B$120)</f>
        <v>#DIV/0!</v>
      </c>
      <c r="I97" s="8"/>
      <c r="J97" s="8" t="e">
        <f t="shared" si="5"/>
        <v>#DIV/0!</v>
      </c>
      <c r="K97" s="8" t="e">
        <f>AVERAGE(J97:J99)</f>
        <v>#DIV/0!</v>
      </c>
      <c r="L97" s="8" t="e">
        <f>_xlfn.STDEV.P(J97:J99)</f>
        <v>#DIV/0!</v>
      </c>
      <c r="M97" s="8" t="e">
        <f>IF(AND(K97&lt;$B$31, K97&gt;$B$36),$B$119,$B$120)</f>
        <v>#DIV/0!</v>
      </c>
      <c r="N97" s="8"/>
      <c r="O97" s="8" t="e">
        <f t="shared" si="6"/>
        <v>#DIV/0!</v>
      </c>
      <c r="P97" s="8" t="e">
        <f>AVERAGE(O97:O99)</f>
        <v>#DIV/0!</v>
      </c>
      <c r="Q97" s="8" t="e">
        <f>_xlfn.STDEV.P(O97:O99)</f>
        <v>#DIV/0!</v>
      </c>
      <c r="R97" s="8" t="e">
        <f>IF(AND(P97&lt;$B$30,P97&gt;$B$35),$B$119,$B$120)</f>
        <v>#DIV/0!</v>
      </c>
      <c r="S97" s="8"/>
      <c r="T97" s="8" t="e">
        <f>IF($Y$46=1,IF(AND($B$40&gt;$F$40,$B$40&gt;$J$40),F97,IF($F$40&gt;$J$40,K97,IF($J$40&gt;$F$40,P97,""))),IF($Y$46=2,F97,IF($Y$46=3,K97,IF($Y$46=4,P97,""))))</f>
        <v>#DIV/0!</v>
      </c>
      <c r="U97" s="8" t="e">
        <f>IF($Y$46=1,IF(AND($B$40&gt;$F$40,$B$40&gt;$J$40),G97,IF($F$40&gt;$J$40,L97,IF($J$40&gt;$F$40,Q97,""))),IF($Y$46=2,G97,IF($Y$46=3,L97,IF($Y$46=4,Q97,""))))</f>
        <v>#DIV/0!</v>
      </c>
      <c r="V97" s="8" t="e">
        <f>IF($Y$46=1,IF(AND($B$40&gt;$F$40,$B$40&gt;$J$40),H97,IF($F$40&gt;$J$40,M97,IF($J$40&gt;$F$40,R97,""))),IF($Y$46=2,H97,IF($Y$46=3,M97,IF($Y$46=4,R97,""))))</f>
        <v>#DIV/0!</v>
      </c>
      <c r="W97" s="8"/>
      <c r="X97" s="8"/>
      <c r="Y97" s="8"/>
      <c r="Z97" s="8"/>
    </row>
    <row r="98" spans="2:26" s="8" customFormat="1" hidden="1" x14ac:dyDescent="0.25">
      <c r="B98" s="8" t="s">
        <v>26</v>
      </c>
      <c r="C98" s="8">
        <f>M18</f>
        <v>0</v>
      </c>
      <c r="D98" s="8" t="e">
        <f t="shared" si="3"/>
        <v>#DIV/0!</v>
      </c>
      <c r="E98" s="8" t="e">
        <f t="shared" si="4"/>
        <v>#DIV/0!</v>
      </c>
      <c r="J98" s="8" t="e">
        <f t="shared" si="5"/>
        <v>#DIV/0!</v>
      </c>
      <c r="O98" s="8" t="e">
        <f t="shared" si="6"/>
        <v>#DIV/0!</v>
      </c>
    </row>
    <row r="99" spans="2:26" s="8" customFormat="1" hidden="1" x14ac:dyDescent="0.25">
      <c r="B99" s="8" t="s">
        <v>26</v>
      </c>
      <c r="C99" s="8">
        <f>N18</f>
        <v>0</v>
      </c>
      <c r="D99" s="8" t="e">
        <f t="shared" si="3"/>
        <v>#DIV/0!</v>
      </c>
      <c r="E99" s="8" t="e">
        <f t="shared" si="4"/>
        <v>#DIV/0!</v>
      </c>
      <c r="J99" s="8" t="e">
        <f t="shared" si="5"/>
        <v>#DIV/0!</v>
      </c>
      <c r="O99" s="8" t="e">
        <f t="shared" si="6"/>
        <v>#DIV/0!</v>
      </c>
    </row>
    <row r="100" spans="2:26" hidden="1" x14ac:dyDescent="0.25">
      <c r="B100" s="8" t="s">
        <v>27</v>
      </c>
      <c r="C100" s="8">
        <f>L19</f>
        <v>0</v>
      </c>
      <c r="D100" s="8" t="e">
        <f t="shared" si="3"/>
        <v>#DIV/0!</v>
      </c>
      <c r="E100" s="8" t="e">
        <f t="shared" si="4"/>
        <v>#DIV/0!</v>
      </c>
      <c r="F100" s="8" t="e">
        <f>AVERAGE(E100:E102)</f>
        <v>#DIV/0!</v>
      </c>
      <c r="G100" s="8" t="e">
        <f>_xlfn.STDEV.P(E100:E102)</f>
        <v>#DIV/0!</v>
      </c>
      <c r="H100" s="8" t="e">
        <f>IF(AND(F100&lt;$B$30, F100&gt;$B$36),$B$119,$B$120)</f>
        <v>#DIV/0!</v>
      </c>
      <c r="I100" s="8"/>
      <c r="J100" s="8" t="e">
        <f t="shared" si="5"/>
        <v>#DIV/0!</v>
      </c>
      <c r="K100" s="8" t="e">
        <f>AVERAGE(J100:J102)</f>
        <v>#DIV/0!</v>
      </c>
      <c r="L100" s="8" t="e">
        <f>_xlfn.STDEV.P(J100:J102)</f>
        <v>#DIV/0!</v>
      </c>
      <c r="M100" s="8" t="e">
        <f>IF(AND(K100&lt;$B$31, K100&gt;$B$36),$B$119,$B$120)</f>
        <v>#DIV/0!</v>
      </c>
      <c r="N100" s="8"/>
      <c r="O100" s="8" t="e">
        <f t="shared" si="6"/>
        <v>#DIV/0!</v>
      </c>
      <c r="P100" s="8" t="e">
        <f>AVERAGE(O100:O102)</f>
        <v>#DIV/0!</v>
      </c>
      <c r="Q100" s="8" t="e">
        <f>_xlfn.STDEV.P(O100:O102)</f>
        <v>#DIV/0!</v>
      </c>
      <c r="R100" s="8" t="e">
        <f>IF(AND(P100&lt;$B$30,P100&gt;$B$35),$B$119,$B$120)</f>
        <v>#DIV/0!</v>
      </c>
      <c r="S100" s="8"/>
      <c r="T100" s="8" t="e">
        <f>IF($Y$46=1,IF(AND($B$40&gt;$F$40,$B$40&gt;$J$40),F100,IF($F$40&gt;$J$40,K100,IF($J$40&gt;$F$40,P100,""))),IF($Y$46=2,F100,IF($Y$46=3,K100,IF($Y$46=4,P100,""))))</f>
        <v>#DIV/0!</v>
      </c>
      <c r="U100" s="8" t="e">
        <f>IF($Y$46=1,IF(AND($B$40&gt;$F$40,$B$40&gt;$J$40),G100,IF($F$40&gt;$J$40,L100,IF($J$40&gt;$F$40,Q100,""))),IF($Y$46=2,G100,IF($Y$46=3,L100,IF($Y$46=4,Q100,""))))</f>
        <v>#DIV/0!</v>
      </c>
      <c r="V100" s="8" t="e">
        <f>IF($Y$46=1,IF(AND($B$40&gt;$F$40,$B$40&gt;$J$40),H100,IF($F$40&gt;$J$40,M100,IF($J$40&gt;$F$40,R100,""))),IF($Y$46=2,H100,IF($Y$46=3,M100,IF($Y$46=4,R100,""))))</f>
        <v>#DIV/0!</v>
      </c>
      <c r="W100" s="8"/>
      <c r="X100" s="8"/>
      <c r="Y100" s="8"/>
      <c r="Z100" s="8"/>
    </row>
    <row r="101" spans="2:26" s="8" customFormat="1" hidden="1" x14ac:dyDescent="0.25">
      <c r="B101" s="8" t="s">
        <v>27</v>
      </c>
      <c r="C101" s="8">
        <f>M19</f>
        <v>0</v>
      </c>
      <c r="D101" s="8" t="e">
        <f t="shared" si="3"/>
        <v>#DIV/0!</v>
      </c>
      <c r="E101" s="8" t="e">
        <f t="shared" si="4"/>
        <v>#DIV/0!</v>
      </c>
      <c r="J101" s="8" t="e">
        <f t="shared" si="5"/>
        <v>#DIV/0!</v>
      </c>
      <c r="O101" s="8" t="e">
        <f t="shared" si="6"/>
        <v>#DIV/0!</v>
      </c>
    </row>
    <row r="102" spans="2:26" s="8" customFormat="1" hidden="1" x14ac:dyDescent="0.25">
      <c r="B102" s="8" t="s">
        <v>27</v>
      </c>
      <c r="C102" s="8">
        <f>N19</f>
        <v>0</v>
      </c>
      <c r="D102" s="8" t="e">
        <f t="shared" si="3"/>
        <v>#DIV/0!</v>
      </c>
      <c r="E102" s="8" t="e">
        <f t="shared" si="4"/>
        <v>#DIV/0!</v>
      </c>
      <c r="J102" s="8" t="e">
        <f t="shared" si="5"/>
        <v>#DIV/0!</v>
      </c>
      <c r="O102" s="8" t="e">
        <f t="shared" si="6"/>
        <v>#DIV/0!</v>
      </c>
    </row>
    <row r="103" spans="2:26" hidden="1" x14ac:dyDescent="0.25">
      <c r="B103" s="8" t="s">
        <v>28</v>
      </c>
      <c r="C103" s="8">
        <f>L20</f>
        <v>0</v>
      </c>
      <c r="D103" s="8" t="e">
        <f t="shared" si="3"/>
        <v>#DIV/0!</v>
      </c>
      <c r="E103" s="8" t="e">
        <f t="shared" si="4"/>
        <v>#DIV/0!</v>
      </c>
      <c r="F103" s="8" t="e">
        <f>AVERAGE(E103:E105)</f>
        <v>#DIV/0!</v>
      </c>
      <c r="G103" s="8" t="e">
        <f>_xlfn.STDEV.P(E103:E105)</f>
        <v>#DIV/0!</v>
      </c>
      <c r="H103" s="8" t="e">
        <f>IF(AND(F103&lt;$B$30, F103&gt;$B$36),$B$119,$B$120)</f>
        <v>#DIV/0!</v>
      </c>
      <c r="I103" s="8"/>
      <c r="J103" s="8" t="e">
        <f t="shared" si="5"/>
        <v>#DIV/0!</v>
      </c>
      <c r="K103" s="8" t="e">
        <f>AVERAGE(J103:J105)</f>
        <v>#DIV/0!</v>
      </c>
      <c r="L103" s="8" t="e">
        <f>_xlfn.STDEV.P(J103:J105)</f>
        <v>#DIV/0!</v>
      </c>
      <c r="M103" s="8" t="e">
        <f>IF(AND(K103&lt;$B$31, K103&gt;$B$36),$B$119,$B$120)</f>
        <v>#DIV/0!</v>
      </c>
      <c r="N103" s="8"/>
      <c r="O103" s="8" t="e">
        <f t="shared" si="6"/>
        <v>#DIV/0!</v>
      </c>
      <c r="P103" s="8" t="e">
        <f>AVERAGE(O103:O105)</f>
        <v>#DIV/0!</v>
      </c>
      <c r="Q103" s="8" t="e">
        <f>_xlfn.STDEV.P(O103:O105)</f>
        <v>#DIV/0!</v>
      </c>
      <c r="R103" s="8" t="e">
        <f>IF(AND(P103&lt;$B$30,P103&gt;$B$35),$B$119,$B$120)</f>
        <v>#DIV/0!</v>
      </c>
      <c r="S103" s="8"/>
      <c r="T103" s="8" t="e">
        <f>IF($Y$46=1,IF(AND($B$40&gt;$F$40,$B$40&gt;$J$40),F103,IF($F$40&gt;$J$40,K103,IF($J$40&gt;$F$40,P103,""))),IF($Y$46=2,F103,IF($Y$46=3,K103,IF($Y$46=4,P103,""))))</f>
        <v>#DIV/0!</v>
      </c>
      <c r="U103" s="8" t="e">
        <f>IF($Y$46=1,IF(AND($B$40&gt;$F$40,$B$40&gt;$J$40),G103,IF($F$40&gt;$J$40,L103,IF($J$40&gt;$F$40,Q103,""))),IF($Y$46=2,G103,IF($Y$46=3,L103,IF($Y$46=4,Q103,""))))</f>
        <v>#DIV/0!</v>
      </c>
      <c r="V103" s="8" t="e">
        <f>IF($Y$46=1,IF(AND($B$40&gt;$F$40,$B$40&gt;$J$40),H103,IF($F$40&gt;$J$40,M103,IF($J$40&gt;$F$40,R103,""))),IF($Y$46=2,H103,IF($Y$46=3,M103,IF($Y$46=4,R103,""))))</f>
        <v>#DIV/0!</v>
      </c>
      <c r="W103" s="8"/>
      <c r="X103" s="8"/>
      <c r="Y103" s="8"/>
      <c r="Z103" s="8"/>
    </row>
    <row r="104" spans="2:26" s="8" customFormat="1" hidden="1" x14ac:dyDescent="0.25">
      <c r="B104" s="8" t="s">
        <v>28</v>
      </c>
      <c r="C104" s="8">
        <f>M20</f>
        <v>0</v>
      </c>
      <c r="D104" s="8" t="e">
        <f t="shared" si="3"/>
        <v>#DIV/0!</v>
      </c>
      <c r="E104" s="8" t="e">
        <f t="shared" si="4"/>
        <v>#DIV/0!</v>
      </c>
      <c r="J104" s="8" t="e">
        <f t="shared" si="5"/>
        <v>#DIV/0!</v>
      </c>
      <c r="O104" s="8" t="e">
        <f t="shared" si="6"/>
        <v>#DIV/0!</v>
      </c>
    </row>
    <row r="105" spans="2:26" s="8" customFormat="1" hidden="1" x14ac:dyDescent="0.25">
      <c r="B105" s="8" t="s">
        <v>28</v>
      </c>
      <c r="C105" s="8">
        <f>N20</f>
        <v>0</v>
      </c>
      <c r="D105" s="8" t="e">
        <f t="shared" si="3"/>
        <v>#DIV/0!</v>
      </c>
      <c r="E105" s="8" t="e">
        <f t="shared" si="4"/>
        <v>#DIV/0!</v>
      </c>
      <c r="J105" s="8" t="e">
        <f t="shared" si="5"/>
        <v>#DIV/0!</v>
      </c>
      <c r="O105" s="8" t="e">
        <f t="shared" si="6"/>
        <v>#DIV/0!</v>
      </c>
    </row>
    <row r="106" spans="2:26" hidden="1" x14ac:dyDescent="0.25">
      <c r="B106" s="8" t="s">
        <v>29</v>
      </c>
      <c r="C106" s="8">
        <f>L21</f>
        <v>0</v>
      </c>
      <c r="D106" s="8" t="e">
        <f t="shared" si="3"/>
        <v>#DIV/0!</v>
      </c>
      <c r="E106" s="8" t="e">
        <f t="shared" si="4"/>
        <v>#DIV/0!</v>
      </c>
      <c r="F106" s="8" t="e">
        <f>AVERAGE(E106:E108)</f>
        <v>#DIV/0!</v>
      </c>
      <c r="G106" s="8" t="e">
        <f>_xlfn.STDEV.P(E106:E108)</f>
        <v>#DIV/0!</v>
      </c>
      <c r="H106" s="8" t="e">
        <f>IF(AND(F106&lt;$B$30, F106&gt;$B$36),$B$119,$B$120)</f>
        <v>#DIV/0!</v>
      </c>
      <c r="I106" s="8"/>
      <c r="J106" s="8" t="e">
        <f t="shared" si="5"/>
        <v>#DIV/0!</v>
      </c>
      <c r="K106" s="8" t="e">
        <f>AVERAGE(J106:J108)</f>
        <v>#DIV/0!</v>
      </c>
      <c r="L106" s="8" t="e">
        <f>_xlfn.STDEV.P(J106:J108)</f>
        <v>#DIV/0!</v>
      </c>
      <c r="M106" s="8" t="e">
        <f>IF(AND(K106&lt;$B$31, K106&gt;$B$36),$B$119,$B$120)</f>
        <v>#DIV/0!</v>
      </c>
      <c r="N106" s="8"/>
      <c r="O106" s="8" t="e">
        <f t="shared" si="6"/>
        <v>#DIV/0!</v>
      </c>
      <c r="P106" s="8" t="e">
        <f>AVERAGE(O106:O108)</f>
        <v>#DIV/0!</v>
      </c>
      <c r="Q106" s="8" t="e">
        <f>_xlfn.STDEV.P(O106:O108)</f>
        <v>#DIV/0!</v>
      </c>
      <c r="R106" s="8" t="e">
        <f>IF(AND(P106&lt;$B$30,P106&gt;$B$35),$B$119,$B$120)</f>
        <v>#DIV/0!</v>
      </c>
      <c r="S106" s="8"/>
      <c r="T106" s="8" t="e">
        <f>IF($Y$46=1,IF(AND($B$40&gt;$F$40,$B$40&gt;$J$40),F106,IF($F$40&gt;$J$40,K106,IF($J$40&gt;$F$40,P106,""))),IF($Y$46=2,F106,IF($Y$46=3,K106,IF($Y$46=4,P106,""))))</f>
        <v>#DIV/0!</v>
      </c>
      <c r="U106" s="8" t="e">
        <f>IF($Y$46=1,IF(AND($B$40&gt;$F$40,$B$40&gt;$J$40),G106,IF($F$40&gt;$J$40,L106,IF($J$40&gt;$F$40,Q106,""))),IF($Y$46=2,G106,IF($Y$46=3,L106,IF($Y$46=4,Q106,""))))</f>
        <v>#DIV/0!</v>
      </c>
      <c r="V106" s="8" t="e">
        <f>IF($Y$46=1,IF(AND($B$40&gt;$F$40,$B$40&gt;$J$40),H106,IF($F$40&gt;$J$40,M106,IF($J$40&gt;$F$40,R106,""))),IF($Y$46=2,H106,IF($Y$46=3,M106,IF($Y$46=4,R106,""))))</f>
        <v>#DIV/0!</v>
      </c>
      <c r="W106" s="8"/>
      <c r="X106" s="8"/>
      <c r="Y106" s="8"/>
      <c r="Z106" s="8"/>
    </row>
    <row r="107" spans="2:26" s="8" customFormat="1" hidden="1" x14ac:dyDescent="0.25">
      <c r="B107" s="8" t="s">
        <v>29</v>
      </c>
      <c r="C107" s="8">
        <f>M21</f>
        <v>0</v>
      </c>
      <c r="D107" s="8" t="e">
        <f t="shared" si="3"/>
        <v>#DIV/0!</v>
      </c>
      <c r="E107" s="8" t="e">
        <f t="shared" si="4"/>
        <v>#DIV/0!</v>
      </c>
      <c r="J107" s="8" t="e">
        <f t="shared" si="5"/>
        <v>#DIV/0!</v>
      </c>
      <c r="O107" s="8" t="e">
        <f t="shared" si="6"/>
        <v>#DIV/0!</v>
      </c>
    </row>
    <row r="108" spans="2:26" s="8" customFormat="1" hidden="1" x14ac:dyDescent="0.25">
      <c r="B108" s="8" t="s">
        <v>29</v>
      </c>
      <c r="C108" s="8">
        <f>N21</f>
        <v>0</v>
      </c>
      <c r="D108" s="8" t="e">
        <f t="shared" si="3"/>
        <v>#DIV/0!</v>
      </c>
      <c r="E108" s="8" t="e">
        <f t="shared" si="4"/>
        <v>#DIV/0!</v>
      </c>
      <c r="J108" s="8" t="e">
        <f t="shared" si="5"/>
        <v>#DIV/0!</v>
      </c>
      <c r="O108" s="8" t="e">
        <f t="shared" si="6"/>
        <v>#DIV/0!</v>
      </c>
    </row>
    <row r="109" spans="2:26" hidden="1" x14ac:dyDescent="0.25">
      <c r="B109" s="8" t="s">
        <v>30</v>
      </c>
      <c r="C109" s="8">
        <f>L22</f>
        <v>0</v>
      </c>
      <c r="D109" s="8" t="e">
        <f t="shared" si="3"/>
        <v>#DIV/0!</v>
      </c>
      <c r="E109" s="8" t="e">
        <f t="shared" si="4"/>
        <v>#DIV/0!</v>
      </c>
      <c r="F109" s="8" t="e">
        <f>AVERAGE(E109:E111)</f>
        <v>#DIV/0!</v>
      </c>
      <c r="G109" s="8" t="e">
        <f>_xlfn.STDEV.P(E109:E111)</f>
        <v>#DIV/0!</v>
      </c>
      <c r="H109" s="8" t="e">
        <f>IF(AND(F109&lt;$B$30, F109&gt;$B$36),$B$119,$B$120)</f>
        <v>#DIV/0!</v>
      </c>
      <c r="I109" s="8"/>
      <c r="J109" s="8" t="e">
        <f t="shared" si="5"/>
        <v>#DIV/0!</v>
      </c>
      <c r="K109" s="8" t="e">
        <f>AVERAGE(J109:J111)</f>
        <v>#DIV/0!</v>
      </c>
      <c r="L109" s="8" t="e">
        <f>_xlfn.STDEV.P(J109:J111)</f>
        <v>#DIV/0!</v>
      </c>
      <c r="M109" s="8" t="e">
        <f>IF(AND(K109&lt;$B$31, K109&gt;$B$36),$B$119,$B$120)</f>
        <v>#DIV/0!</v>
      </c>
      <c r="N109" s="8"/>
      <c r="O109" s="8" t="e">
        <f t="shared" si="6"/>
        <v>#DIV/0!</v>
      </c>
      <c r="P109" s="8" t="e">
        <f>AVERAGE(O109:O111)</f>
        <v>#DIV/0!</v>
      </c>
      <c r="Q109" s="8" t="e">
        <f>_xlfn.STDEV.P(O109:O111)</f>
        <v>#DIV/0!</v>
      </c>
      <c r="R109" s="8" t="e">
        <f>IF(AND(P109&lt;$B$30,P109&gt;$B$35),$B$119,$B$120)</f>
        <v>#DIV/0!</v>
      </c>
      <c r="S109" s="8"/>
      <c r="T109" s="8" t="e">
        <f>IF($Y$46=1,IF(AND($B$40&gt;$F$40,$B$40&gt;$J$40),F109,IF($F$40&gt;$J$40,K109,IF($J$40&gt;$F$40,P109,""))),IF($Y$46=2,F109,IF($Y$46=3,K109,IF($Y$46=4,P109,""))))</f>
        <v>#DIV/0!</v>
      </c>
      <c r="U109" s="8" t="e">
        <f>IF($Y$46=1,IF(AND($B$40&gt;$F$40,$B$40&gt;$J$40),G109,IF($F$40&gt;$J$40,L109,IF($J$40&gt;$F$40,Q109,""))),IF($Y$46=2,G109,IF($Y$46=3,L109,IF($Y$46=4,Q109,""))))</f>
        <v>#DIV/0!</v>
      </c>
      <c r="V109" s="8" t="e">
        <f>IF($Y$46=1,IF(AND($B$40&gt;$F$40,$B$40&gt;$J$40),H109,IF($F$40&gt;$J$40,M109,IF($J$40&gt;$F$40,R109,""))),IF($Y$46=2,H109,IF($Y$46=3,M109,IF($Y$46=4,R109,""))))</f>
        <v>#DIV/0!</v>
      </c>
      <c r="W109" s="8"/>
      <c r="X109" s="8"/>
      <c r="Y109" s="8"/>
      <c r="Z109" s="8"/>
    </row>
    <row r="110" spans="2:26" s="8" customFormat="1" hidden="1" x14ac:dyDescent="0.25">
      <c r="B110" s="8" t="s">
        <v>30</v>
      </c>
      <c r="C110" s="8">
        <f>M22</f>
        <v>0</v>
      </c>
      <c r="D110" s="8" t="e">
        <f t="shared" si="3"/>
        <v>#DIV/0!</v>
      </c>
      <c r="E110" s="8" t="e">
        <f t="shared" si="4"/>
        <v>#DIV/0!</v>
      </c>
      <c r="J110" s="8" t="e">
        <f t="shared" si="5"/>
        <v>#DIV/0!</v>
      </c>
      <c r="O110" s="8" t="e">
        <f t="shared" si="6"/>
        <v>#DIV/0!</v>
      </c>
    </row>
    <row r="111" spans="2:26" s="8" customFormat="1" hidden="1" x14ac:dyDescent="0.25">
      <c r="B111" s="8" t="s">
        <v>30</v>
      </c>
      <c r="C111" s="8">
        <f>N22</f>
        <v>0</v>
      </c>
      <c r="D111" s="8" t="e">
        <f t="shared" si="3"/>
        <v>#DIV/0!</v>
      </c>
      <c r="E111" s="8" t="e">
        <f t="shared" ref="E111:E117" si="7">IF(D111&gt;0,(D111/$B$43)^(1/$C$43),"")</f>
        <v>#DIV/0!</v>
      </c>
      <c r="J111" s="8" t="e">
        <f t="shared" ref="J111:J117" si="8">IF(D111&gt;0,(D111/$F$43)^(1/$G$43),"")</f>
        <v>#DIV/0!</v>
      </c>
      <c r="O111" s="8" t="e">
        <f t="shared" ref="O111:O117" si="9">IF(D111&gt;0,(D111/$J$43)^(1/$K$43),"")</f>
        <v>#DIV/0!</v>
      </c>
    </row>
    <row r="112" spans="2:26" hidden="1" x14ac:dyDescent="0.25">
      <c r="B112" s="8" t="s">
        <v>31</v>
      </c>
      <c r="C112" s="8">
        <f>L23</f>
        <v>0</v>
      </c>
      <c r="D112" s="8" t="e">
        <f t="shared" si="3"/>
        <v>#DIV/0!</v>
      </c>
      <c r="E112" s="8" t="e">
        <f t="shared" si="7"/>
        <v>#DIV/0!</v>
      </c>
      <c r="F112" s="8" t="e">
        <f>AVERAGE(E112:E114)</f>
        <v>#DIV/0!</v>
      </c>
      <c r="G112" s="8" t="e">
        <f>_xlfn.STDEV.P(E112:E114)</f>
        <v>#DIV/0!</v>
      </c>
      <c r="H112" s="8" t="e">
        <f>IF(AND(F112&lt;$B$30, F112&gt;$B$36),$B$119,$B$120)</f>
        <v>#DIV/0!</v>
      </c>
      <c r="I112" s="8"/>
      <c r="J112" s="8" t="e">
        <f t="shared" si="8"/>
        <v>#DIV/0!</v>
      </c>
      <c r="K112" s="8" t="e">
        <f>AVERAGE(J112:J114)</f>
        <v>#DIV/0!</v>
      </c>
      <c r="L112" s="8" t="e">
        <f>_xlfn.STDEV.P(J112:J114)</f>
        <v>#DIV/0!</v>
      </c>
      <c r="M112" s="8" t="e">
        <f>IF(AND(K112&lt;$B$31, K112&gt;$B$36),$B$119,$B$120)</f>
        <v>#DIV/0!</v>
      </c>
      <c r="N112" s="8"/>
      <c r="O112" s="8" t="e">
        <f t="shared" si="9"/>
        <v>#DIV/0!</v>
      </c>
      <c r="P112" s="8" t="e">
        <f>AVERAGE(O112:O114)</f>
        <v>#DIV/0!</v>
      </c>
      <c r="Q112" s="8" t="e">
        <f>_xlfn.STDEV.P(O112:O114)</f>
        <v>#DIV/0!</v>
      </c>
      <c r="R112" s="8" t="e">
        <f>IF(AND(P112&lt;$B$30,P112&gt;$B$35),$B$119,$B$120)</f>
        <v>#DIV/0!</v>
      </c>
      <c r="S112" s="8"/>
      <c r="T112" s="8" t="e">
        <f>IF($Y$46=1,IF(AND($B$40&gt;$F$40,$B$40&gt;$J$40),F112,IF($F$40&gt;$J$40,K112,IF($J$40&gt;$F$40,P112,""))),IF($Y$46=2,F112,IF($Y$46=3,K112,IF($Y$46=4,P112,""))))</f>
        <v>#DIV/0!</v>
      </c>
      <c r="U112" s="8" t="e">
        <f>IF($Y$46=1,IF(AND($B$40&gt;$F$40,$B$40&gt;$J$40),G112,IF($F$40&gt;$J$40,L112,IF($J$40&gt;$F$40,Q112,""))),IF($Y$46=2,G112,IF($Y$46=3,L112,IF($Y$46=4,Q112,""))))</f>
        <v>#DIV/0!</v>
      </c>
      <c r="V112" s="8" t="e">
        <f>IF($Y$46=1,IF(AND($B$40&gt;$F$40,$B$40&gt;$J$40),H112,IF($F$40&gt;$J$40,M112,IF($J$40&gt;$F$40,R112,""))),IF($Y$46=2,H112,IF($Y$46=3,M112,IF($Y$46=4,R112,""))))</f>
        <v>#DIV/0!</v>
      </c>
      <c r="W112" s="8"/>
      <c r="X112" s="8"/>
    </row>
    <row r="113" spans="2:26" s="8" customFormat="1" hidden="1" x14ac:dyDescent="0.25">
      <c r="B113" s="8" t="s">
        <v>31</v>
      </c>
      <c r="C113" s="8">
        <f>M23</f>
        <v>0</v>
      </c>
      <c r="D113" s="8" t="e">
        <f t="shared" ref="D113:D117" si="10">C113-$C$26</f>
        <v>#DIV/0!</v>
      </c>
      <c r="E113" s="8" t="e">
        <f t="shared" si="7"/>
        <v>#DIV/0!</v>
      </c>
      <c r="J113" s="8" t="e">
        <f t="shared" si="8"/>
        <v>#DIV/0!</v>
      </c>
      <c r="O113" s="8" t="e">
        <f t="shared" si="9"/>
        <v>#DIV/0!</v>
      </c>
      <c r="Y113"/>
      <c r="Z113"/>
    </row>
    <row r="114" spans="2:26" s="8" customFormat="1" hidden="1" x14ac:dyDescent="0.25">
      <c r="B114" s="8" t="s">
        <v>31</v>
      </c>
      <c r="C114" s="8">
        <f>N23</f>
        <v>0</v>
      </c>
      <c r="D114" s="8" t="e">
        <f t="shared" si="10"/>
        <v>#DIV/0!</v>
      </c>
      <c r="E114" s="8" t="e">
        <f t="shared" si="7"/>
        <v>#DIV/0!</v>
      </c>
      <c r="J114" s="8" t="e">
        <f t="shared" si="8"/>
        <v>#DIV/0!</v>
      </c>
      <c r="O114" s="8" t="e">
        <f t="shared" si="9"/>
        <v>#DIV/0!</v>
      </c>
      <c r="Y114"/>
      <c r="Z114"/>
    </row>
    <row r="115" spans="2:26" hidden="1" x14ac:dyDescent="0.25">
      <c r="B115" t="s">
        <v>32</v>
      </c>
      <c r="C115" s="8">
        <f>L24</f>
        <v>0</v>
      </c>
      <c r="D115" s="8" t="e">
        <f t="shared" si="10"/>
        <v>#DIV/0!</v>
      </c>
      <c r="E115" s="8" t="e">
        <f t="shared" si="7"/>
        <v>#DIV/0!</v>
      </c>
      <c r="F115" s="8" t="e">
        <f>AVERAGE(E115:E117)</f>
        <v>#DIV/0!</v>
      </c>
      <c r="G115" s="8" t="e">
        <f>_xlfn.STDEV.P(E115:E117)</f>
        <v>#DIV/0!</v>
      </c>
      <c r="H115" s="8" t="e">
        <f>IF(AND(F115&lt;$B$30, F115&gt;$B$36),$B$119,$B$120)</f>
        <v>#DIV/0!</v>
      </c>
      <c r="I115" s="8"/>
      <c r="J115" s="8" t="e">
        <f t="shared" si="8"/>
        <v>#DIV/0!</v>
      </c>
      <c r="K115" s="8" t="e">
        <f>AVERAGE(J115:J117)</f>
        <v>#DIV/0!</v>
      </c>
      <c r="L115" s="8" t="e">
        <f>_xlfn.STDEV.P(J115:J117)</f>
        <v>#DIV/0!</v>
      </c>
      <c r="M115" s="8" t="e">
        <f>IF(AND(K115&lt;$B$31, K115&gt;$B$36),$B$119,$B$120)</f>
        <v>#DIV/0!</v>
      </c>
      <c r="N115" s="8"/>
      <c r="O115" s="8" t="e">
        <f t="shared" si="9"/>
        <v>#DIV/0!</v>
      </c>
      <c r="P115" s="8" t="e">
        <f>AVERAGE(O115:O117)</f>
        <v>#DIV/0!</v>
      </c>
      <c r="Q115" s="8" t="e">
        <f>_xlfn.STDEV.P(O115:O117)</f>
        <v>#DIV/0!</v>
      </c>
      <c r="R115" s="8" t="e">
        <f>IF(AND(P115&lt;$B$30,P115&gt;$B$35),$B$119,$B$120)</f>
        <v>#DIV/0!</v>
      </c>
      <c r="S115" s="8"/>
      <c r="T115" s="8" t="e">
        <f>IF($Y$46=1,IF(AND($B$40&gt;$F$40,$B$40&gt;$J$40),F115,IF($F$40&gt;$J$40,K115,IF($J$40&gt;$F$40,P115,""))),IF($Y$46=2,F115,IF($Y$46=3,K115,IF($Y$46=4,P115,""))))</f>
        <v>#DIV/0!</v>
      </c>
      <c r="U115" s="8" t="e">
        <f>IF($Y$46=1,IF(AND($B$40&gt;$F$40,$B$40&gt;$J$40),G115,IF($F$40&gt;$J$40,L115,IF($J$40&gt;$F$40,Q115,""))),IF($Y$46=2,G115,IF($Y$46=3,L115,IF($Y$46=4,Q115,""))))</f>
        <v>#DIV/0!</v>
      </c>
      <c r="V115" s="8" t="e">
        <f>IF($Y$46=1,IF(AND($B$40&gt;$F$40,$B$40&gt;$J$40),H115,IF($F$40&gt;$J$40,M115,IF($J$40&gt;$F$40,R115,""))),IF($Y$46=2,H115,IF($Y$46=3,M115,IF($Y$46=4,R115,""))))</f>
        <v>#DIV/0!</v>
      </c>
      <c r="W115" s="8"/>
      <c r="X115" s="8"/>
    </row>
    <row r="116" spans="2:26" s="8" customFormat="1" hidden="1" x14ac:dyDescent="0.25">
      <c r="B116" s="8" t="s">
        <v>32</v>
      </c>
      <c r="C116" s="8">
        <f>M24</f>
        <v>0</v>
      </c>
      <c r="D116" s="8" t="e">
        <f t="shared" si="10"/>
        <v>#DIV/0!</v>
      </c>
      <c r="E116" s="8" t="e">
        <f t="shared" si="7"/>
        <v>#DIV/0!</v>
      </c>
      <c r="J116" s="8" t="e">
        <f t="shared" si="8"/>
        <v>#DIV/0!</v>
      </c>
      <c r="O116" s="8" t="e">
        <f t="shared" si="9"/>
        <v>#DIV/0!</v>
      </c>
    </row>
    <row r="117" spans="2:26" s="8" customFormat="1" hidden="1" x14ac:dyDescent="0.25">
      <c r="B117" s="8" t="s">
        <v>32</v>
      </c>
      <c r="C117" s="8">
        <f>N24</f>
        <v>0</v>
      </c>
      <c r="D117" s="8" t="e">
        <f t="shared" si="10"/>
        <v>#DIV/0!</v>
      </c>
      <c r="E117" s="8" t="e">
        <f t="shared" si="7"/>
        <v>#DIV/0!</v>
      </c>
      <c r="J117" s="8" t="e">
        <f t="shared" si="8"/>
        <v>#DIV/0!</v>
      </c>
      <c r="O117" s="8" t="e">
        <f t="shared" si="9"/>
        <v>#DIV/0!</v>
      </c>
      <c r="Y117"/>
      <c r="Z117"/>
    </row>
    <row r="118" spans="2:26" hidden="1" x14ac:dyDescent="0.25">
      <c r="G118" s="8"/>
      <c r="H118" s="8"/>
      <c r="I118" s="8"/>
      <c r="J118" s="8"/>
      <c r="K118" s="8"/>
      <c r="L118" s="8"/>
      <c r="M118" s="8"/>
      <c r="N118" s="8"/>
      <c r="O118" s="8"/>
      <c r="P118" s="8"/>
      <c r="Q118" s="8"/>
      <c r="R118" s="8"/>
      <c r="S118" s="8"/>
    </row>
    <row r="119" spans="2:26" hidden="1" x14ac:dyDescent="0.25">
      <c r="B119" t="s">
        <v>37</v>
      </c>
    </row>
    <row r="120" spans="2:26" hidden="1" x14ac:dyDescent="0.25">
      <c r="B120" s="1" t="s">
        <v>36</v>
      </c>
    </row>
    <row r="121" spans="2:26" hidden="1" x14ac:dyDescent="0.25">
      <c r="I121" s="8"/>
      <c r="K121" s="8"/>
    </row>
    <row r="122" spans="2:26" s="8" customFormat="1" hidden="1" x14ac:dyDescent="0.25">
      <c r="B122" s="8" t="e">
        <f>IF(0.99&gt;B40,B124,B125)</f>
        <v>#VALUE!</v>
      </c>
      <c r="Y122"/>
      <c r="Z122"/>
    </row>
    <row r="123" spans="2:26" hidden="1" x14ac:dyDescent="0.25">
      <c r="I123" s="8"/>
      <c r="K123" s="8"/>
    </row>
    <row r="124" spans="2:26" hidden="1" x14ac:dyDescent="0.25">
      <c r="B124" s="9" t="s">
        <v>46</v>
      </c>
      <c r="I124" s="8"/>
      <c r="K124" s="8"/>
    </row>
    <row r="125" spans="2:26" hidden="1" x14ac:dyDescent="0.25">
      <c r="B125" s="8" t="s">
        <v>47</v>
      </c>
      <c r="I125" s="8"/>
      <c r="K125" s="8"/>
    </row>
    <row r="126" spans="2:26" hidden="1" x14ac:dyDescent="0.25">
      <c r="I126" s="8"/>
      <c r="K126" s="8"/>
    </row>
    <row r="127" spans="2:26" x14ac:dyDescent="0.25">
      <c r="I127" s="8"/>
      <c r="K127" s="8"/>
    </row>
  </sheetData>
  <sheetProtection algorithmName="SHA-512" hashValue="7sYV0H1J4EF3JQsK/tItOhl+VRt7WNLcsashZFGDDQHqfVBUIhxSq3q4Id4O52AyUi3gRuq6I/cPafR4BhRODg==" saltValue="mk3oSk+0UvZuwNkzAcCK6Q==" spinCount="100000" sheet="1" objects="1" scenarios="1"/>
  <mergeCells count="33">
    <mergeCell ref="I7:K7"/>
    <mergeCell ref="C9:E9"/>
    <mergeCell ref="I9:K9"/>
    <mergeCell ref="C10:E10"/>
    <mergeCell ref="C4:E4"/>
    <mergeCell ref="C5:E5"/>
    <mergeCell ref="C6:E6"/>
    <mergeCell ref="C7:E7"/>
    <mergeCell ref="F4:H4"/>
    <mergeCell ref="F5:H5"/>
    <mergeCell ref="F6:H6"/>
    <mergeCell ref="F7:H7"/>
    <mergeCell ref="F10:H10"/>
    <mergeCell ref="I4:K4"/>
    <mergeCell ref="I5:K5"/>
    <mergeCell ref="I6:K6"/>
    <mergeCell ref="F11:H11"/>
    <mergeCell ref="I8:K8"/>
    <mergeCell ref="C8:E8"/>
    <mergeCell ref="F8:H8"/>
    <mergeCell ref="B13:N15"/>
    <mergeCell ref="I10:K10"/>
    <mergeCell ref="I11:K11"/>
    <mergeCell ref="L9:N9"/>
    <mergeCell ref="L10:N10"/>
    <mergeCell ref="L11:N11"/>
    <mergeCell ref="C11:E11"/>
    <mergeCell ref="F9:H9"/>
    <mergeCell ref="L4:N4"/>
    <mergeCell ref="L5:N5"/>
    <mergeCell ref="L6:N6"/>
    <mergeCell ref="L7:N7"/>
    <mergeCell ref="L8:N8"/>
  </mergeCells>
  <conditionalFormatting sqref="I118 H46:H117 M46:M117">
    <cfRule type="containsText" dxfId="196" priority="27" operator="containsText" text="Outside Range">
      <formula>NOT(ISERROR(SEARCH("Outside Range",H46)))</formula>
    </cfRule>
  </conditionalFormatting>
  <conditionalFormatting sqref="O118">
    <cfRule type="containsText" dxfId="195" priority="26" operator="containsText" text="Outside Range">
      <formula>NOT(ISERROR(SEARCH("Outside Range",O118)))</formula>
    </cfRule>
  </conditionalFormatting>
  <conditionalFormatting sqref="R46:R63">
    <cfRule type="containsText" dxfId="194" priority="25" operator="containsText" text="Outside Range">
      <formula>NOT(ISERROR(SEARCH("Outside Range",R46)))</formula>
    </cfRule>
  </conditionalFormatting>
  <conditionalFormatting sqref="R65:R66 R68:R69 R71:R72 R74:R75 R77:R78 R80:R81">
    <cfRule type="containsText" dxfId="193" priority="21" operator="containsText" text="Outside Range">
      <formula>NOT(ISERROR(SEARCH("Outside Range",R65)))</formula>
    </cfRule>
  </conditionalFormatting>
  <conditionalFormatting sqref="R83:R84 R86:R87 R89:R90 R92:R93 R95:R96 R98:R99">
    <cfRule type="containsText" dxfId="192" priority="20" operator="containsText" text="Outside Range">
      <formula>NOT(ISERROR(SEARCH("Outside Range",R83)))</formula>
    </cfRule>
  </conditionalFormatting>
  <conditionalFormatting sqref="R101:R102 R104:R105 R107:R108 R110:R111 R113:R114 R116:R117">
    <cfRule type="containsText" dxfId="191" priority="19" operator="containsText" text="Outside Range">
      <formula>NOT(ISERROR(SEARCH("Outside Range",R101)))</formula>
    </cfRule>
  </conditionalFormatting>
  <conditionalFormatting sqref="R64">
    <cfRule type="containsText" dxfId="190" priority="18" operator="containsText" text="Outside Range">
      <formula>NOT(ISERROR(SEARCH("Outside Range",R64)))</formula>
    </cfRule>
  </conditionalFormatting>
  <conditionalFormatting sqref="R67">
    <cfRule type="containsText" dxfId="189" priority="17" operator="containsText" text="Outside Range">
      <formula>NOT(ISERROR(SEARCH("Outside Range",R67)))</formula>
    </cfRule>
  </conditionalFormatting>
  <conditionalFormatting sqref="R70">
    <cfRule type="containsText" dxfId="188" priority="16" operator="containsText" text="Outside Range">
      <formula>NOT(ISERROR(SEARCH("Outside Range",R70)))</formula>
    </cfRule>
  </conditionalFormatting>
  <conditionalFormatting sqref="R73">
    <cfRule type="containsText" dxfId="187" priority="15" operator="containsText" text="Outside Range">
      <formula>NOT(ISERROR(SEARCH("Outside Range",R73)))</formula>
    </cfRule>
  </conditionalFormatting>
  <conditionalFormatting sqref="R76">
    <cfRule type="containsText" dxfId="186" priority="14" operator="containsText" text="Outside Range">
      <formula>NOT(ISERROR(SEARCH("Outside Range",R76)))</formula>
    </cfRule>
  </conditionalFormatting>
  <conditionalFormatting sqref="R79">
    <cfRule type="containsText" dxfId="185" priority="13" operator="containsText" text="Outside Range">
      <formula>NOT(ISERROR(SEARCH("Outside Range",R79)))</formula>
    </cfRule>
  </conditionalFormatting>
  <conditionalFormatting sqref="R82">
    <cfRule type="containsText" dxfId="184" priority="12" operator="containsText" text="Outside Range">
      <formula>NOT(ISERROR(SEARCH("Outside Range",R82)))</formula>
    </cfRule>
  </conditionalFormatting>
  <conditionalFormatting sqref="R85">
    <cfRule type="containsText" dxfId="183" priority="11" operator="containsText" text="Outside Range">
      <formula>NOT(ISERROR(SEARCH("Outside Range",R85)))</formula>
    </cfRule>
  </conditionalFormatting>
  <conditionalFormatting sqref="R88">
    <cfRule type="containsText" dxfId="182" priority="10" operator="containsText" text="Outside Range">
      <formula>NOT(ISERROR(SEARCH("Outside Range",R88)))</formula>
    </cfRule>
  </conditionalFormatting>
  <conditionalFormatting sqref="R91">
    <cfRule type="containsText" dxfId="181" priority="9" operator="containsText" text="Outside Range">
      <formula>NOT(ISERROR(SEARCH("Outside Range",R91)))</formula>
    </cfRule>
  </conditionalFormatting>
  <conditionalFormatting sqref="R94">
    <cfRule type="containsText" dxfId="180" priority="8" operator="containsText" text="Outside Range">
      <formula>NOT(ISERROR(SEARCH("Outside Range",R94)))</formula>
    </cfRule>
  </conditionalFormatting>
  <conditionalFormatting sqref="R97">
    <cfRule type="containsText" dxfId="179" priority="7" operator="containsText" text="Outside Range">
      <formula>NOT(ISERROR(SEARCH("Outside Range",R97)))</formula>
    </cfRule>
  </conditionalFormatting>
  <conditionalFormatting sqref="R100">
    <cfRule type="containsText" dxfId="178" priority="6" operator="containsText" text="Outside Range">
      <formula>NOT(ISERROR(SEARCH("Outside Range",R100)))</formula>
    </cfRule>
  </conditionalFormatting>
  <conditionalFormatting sqref="R103">
    <cfRule type="containsText" dxfId="177" priority="5" operator="containsText" text="Outside Range">
      <formula>NOT(ISERROR(SEARCH("Outside Range",R103)))</formula>
    </cfRule>
  </conditionalFormatting>
  <conditionalFormatting sqref="R106">
    <cfRule type="containsText" dxfId="176" priority="4" operator="containsText" text="Outside Range">
      <formula>NOT(ISERROR(SEARCH("Outside Range",R106)))</formula>
    </cfRule>
  </conditionalFormatting>
  <conditionalFormatting sqref="R109">
    <cfRule type="containsText" dxfId="175" priority="3" operator="containsText" text="Outside Range">
      <formula>NOT(ISERROR(SEARCH("Outside Range",R109)))</formula>
    </cfRule>
  </conditionalFormatting>
  <conditionalFormatting sqref="R112">
    <cfRule type="containsText" dxfId="174" priority="2" operator="containsText" text="Outside Range">
      <formula>NOT(ISERROR(SEARCH("Outside Range",R112)))</formula>
    </cfRule>
  </conditionalFormatting>
  <conditionalFormatting sqref="R115">
    <cfRule type="containsText" dxfId="173" priority="1" operator="containsText" text="Outside Range">
      <formula>NOT(ISERROR(SEARCH("Outside Range",R115)))</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B1:M33"/>
  <sheetViews>
    <sheetView zoomScaleNormal="100" workbookViewId="0">
      <selection activeCell="B8" sqref="B8"/>
    </sheetView>
  </sheetViews>
  <sheetFormatPr defaultRowHeight="15" x14ac:dyDescent="0.25"/>
  <cols>
    <col min="3" max="3" width="11.85546875" customWidth="1"/>
    <col min="4" max="4" width="11.85546875" bestFit="1" customWidth="1"/>
    <col min="5" max="5" width="9" bestFit="1" customWidth="1"/>
    <col min="6" max="6" width="2.140625" style="8" customWidth="1"/>
    <col min="7" max="7" width="14" bestFit="1" customWidth="1"/>
    <col min="8" max="8" width="9.140625" customWidth="1"/>
    <col min="9" max="9" width="13.85546875" customWidth="1"/>
    <col min="10" max="10" width="14.140625" bestFit="1" customWidth="1"/>
    <col min="11" max="11" width="18.85546875" bestFit="1" customWidth="1"/>
    <col min="12" max="12" width="11.85546875" bestFit="1" customWidth="1"/>
    <col min="13" max="13" width="12" bestFit="1" customWidth="1"/>
    <col min="14" max="14" width="14" bestFit="1" customWidth="1"/>
    <col min="15" max="15" width="2.7109375" customWidth="1"/>
    <col min="16" max="16" width="20.42578125" bestFit="1" customWidth="1"/>
    <col min="18" max="18" width="14.140625" bestFit="1" customWidth="1"/>
    <col min="19" max="19" width="18.85546875" bestFit="1" customWidth="1"/>
    <col min="20" max="20" width="11.85546875" bestFit="1" customWidth="1"/>
    <col min="21" max="21" width="20.42578125" bestFit="1" customWidth="1"/>
    <col min="22" max="22" width="14" bestFit="1" customWidth="1"/>
    <col min="23" max="23" width="2.7109375" customWidth="1"/>
    <col min="24" max="24" width="20.42578125" bestFit="1" customWidth="1"/>
  </cols>
  <sheetData>
    <row r="1" spans="2:13" ht="15" customHeight="1" x14ac:dyDescent="0.25">
      <c r="B1" s="44" t="s">
        <v>64</v>
      </c>
      <c r="C1" s="44"/>
      <c r="D1" s="44"/>
      <c r="E1" s="44"/>
      <c r="F1" s="44"/>
      <c r="G1" s="44"/>
      <c r="H1" s="44"/>
      <c r="I1" s="44"/>
    </row>
    <row r="2" spans="2:13" ht="15" customHeight="1" x14ac:dyDescent="0.25">
      <c r="B2" s="44"/>
      <c r="C2" s="44"/>
      <c r="D2" s="44"/>
      <c r="E2" s="44"/>
      <c r="F2" s="44"/>
      <c r="G2" s="44"/>
      <c r="H2" s="44"/>
      <c r="I2" s="44"/>
    </row>
    <row r="3" spans="2:13" s="6" customFormat="1" x14ac:dyDescent="0.25">
      <c r="B3" s="45" t="s">
        <v>50</v>
      </c>
      <c r="C3" s="45"/>
      <c r="D3" s="45"/>
      <c r="E3" s="45"/>
      <c r="F3" s="45"/>
      <c r="G3" s="45"/>
      <c r="H3" s="45"/>
      <c r="I3" s="45"/>
    </row>
    <row r="4" spans="2:13" s="6" customFormat="1" x14ac:dyDescent="0.25">
      <c r="B4" s="45" t="s">
        <v>39</v>
      </c>
      <c r="C4" s="45"/>
      <c r="D4" s="45"/>
      <c r="E4" s="45"/>
      <c r="F4" s="45"/>
      <c r="G4" s="45"/>
      <c r="H4" s="45"/>
      <c r="I4" s="45"/>
    </row>
    <row r="5" spans="2:13" s="10" customFormat="1" x14ac:dyDescent="0.25">
      <c r="B5" s="45" t="e">
        <f>'dsDNA Standard Curve'!$Y$47</f>
        <v>#VALUE!</v>
      </c>
      <c r="C5" s="45"/>
      <c r="D5" s="45"/>
      <c r="E5" s="45"/>
      <c r="F5" s="45"/>
      <c r="G5" s="45"/>
      <c r="H5" s="45"/>
      <c r="I5" s="45"/>
    </row>
    <row r="6" spans="2:13" s="10" customFormat="1" ht="15" customHeight="1" x14ac:dyDescent="0.25">
      <c r="B6" s="18"/>
      <c r="C6" s="18"/>
      <c r="D6" s="18"/>
      <c r="E6" s="18"/>
      <c r="F6" s="18"/>
      <c r="G6" s="46" t="s">
        <v>38</v>
      </c>
      <c r="H6" s="46"/>
      <c r="I6" s="18"/>
    </row>
    <row r="7" spans="2:13" ht="30" x14ac:dyDescent="0.25">
      <c r="B7" s="5" t="s">
        <v>40</v>
      </c>
      <c r="C7" s="5" t="s">
        <v>41</v>
      </c>
      <c r="D7" s="5" t="s">
        <v>42</v>
      </c>
      <c r="E7" s="5" t="s">
        <v>44</v>
      </c>
      <c r="G7" s="5" t="s">
        <v>34</v>
      </c>
      <c r="H7" s="5" t="s">
        <v>51</v>
      </c>
      <c r="I7" s="5"/>
    </row>
    <row r="8" spans="2:13" x14ac:dyDescent="0.25">
      <c r="B8" s="14">
        <v>1</v>
      </c>
      <c r="C8" s="15">
        <v>1</v>
      </c>
      <c r="D8" s="8" t="str">
        <f>'dsDNA Standard Curve'!$F$4</f>
        <v>Unknown 1</v>
      </c>
      <c r="E8" s="2" t="e">
        <f>'dsDNA Standard Curve'!T46</f>
        <v>#DIV/0!</v>
      </c>
      <c r="G8" s="16" t="e">
        <f>E8/C8*B8</f>
        <v>#DIV/0!</v>
      </c>
      <c r="H8" s="2" t="e">
        <f>'dsDNA Standard Curve'!U46/C8*B8</f>
        <v>#DIV/0!</v>
      </c>
      <c r="I8" t="e">
        <f>'dsDNA Standard Curve'!V46</f>
        <v>#DIV/0!</v>
      </c>
      <c r="K8" s="8"/>
    </row>
    <row r="9" spans="2:13" x14ac:dyDescent="0.25">
      <c r="B9" s="14">
        <v>1</v>
      </c>
      <c r="C9" s="15">
        <v>1</v>
      </c>
      <c r="D9" s="8" t="str">
        <f>'dsDNA Standard Curve'!$F$5</f>
        <v>Unknown 2</v>
      </c>
      <c r="E9" s="2" t="e">
        <f>'dsDNA Standard Curve'!T49</f>
        <v>#DIV/0!</v>
      </c>
      <c r="G9" s="16" t="e">
        <f t="shared" ref="G9:G31" si="0">E9/C9*B9</f>
        <v>#DIV/0!</v>
      </c>
      <c r="H9" s="2" t="e">
        <f>'dsDNA Standard Curve'!U49/C9*B9</f>
        <v>#DIV/0!</v>
      </c>
      <c r="I9" s="8" t="e">
        <f>'dsDNA Standard Curve'!V49</f>
        <v>#DIV/0!</v>
      </c>
      <c r="K9" s="8"/>
      <c r="M9" s="8"/>
    </row>
    <row r="10" spans="2:13" x14ac:dyDescent="0.25">
      <c r="B10" s="14">
        <v>1</v>
      </c>
      <c r="C10" s="15">
        <v>1</v>
      </c>
      <c r="D10" s="8" t="str">
        <f>'dsDNA Standard Curve'!$F$6</f>
        <v>Unknown 3</v>
      </c>
      <c r="E10" s="2" t="e">
        <f>'dsDNA Standard Curve'!T52</f>
        <v>#DIV/0!</v>
      </c>
      <c r="G10" s="16" t="e">
        <f t="shared" si="0"/>
        <v>#DIV/0!</v>
      </c>
      <c r="H10" s="2" t="e">
        <f>'dsDNA Standard Curve'!U52/C10*B10</f>
        <v>#DIV/0!</v>
      </c>
      <c r="I10" s="8" t="e">
        <f>'dsDNA Standard Curve'!V52</f>
        <v>#DIV/0!</v>
      </c>
      <c r="K10" s="8"/>
      <c r="M10" s="8"/>
    </row>
    <row r="11" spans="2:13" x14ac:dyDescent="0.25">
      <c r="B11" s="14">
        <v>1</v>
      </c>
      <c r="C11" s="15">
        <v>1</v>
      </c>
      <c r="D11" s="8" t="str">
        <f>'dsDNA Standard Curve'!$F$7</f>
        <v>Unknown 4</v>
      </c>
      <c r="E11" s="2" t="e">
        <f>'dsDNA Standard Curve'!T55</f>
        <v>#DIV/0!</v>
      </c>
      <c r="G11" s="16" t="e">
        <f t="shared" si="0"/>
        <v>#DIV/0!</v>
      </c>
      <c r="H11" s="2" t="e">
        <f>'dsDNA Standard Curve'!U55/C11*B11</f>
        <v>#DIV/0!</v>
      </c>
      <c r="I11" s="8" t="e">
        <f>'dsDNA Standard Curve'!V55</f>
        <v>#DIV/0!</v>
      </c>
      <c r="K11" s="2"/>
      <c r="M11" s="8"/>
    </row>
    <row r="12" spans="2:13" x14ac:dyDescent="0.25">
      <c r="B12" s="14">
        <v>1</v>
      </c>
      <c r="C12" s="15">
        <v>1</v>
      </c>
      <c r="D12" s="8" t="str">
        <f>'dsDNA Standard Curve'!$F$8</f>
        <v>Unknown 5</v>
      </c>
      <c r="E12" s="2" t="e">
        <f>'dsDNA Standard Curve'!T58</f>
        <v>#DIV/0!</v>
      </c>
      <c r="G12" s="16" t="e">
        <f t="shared" si="0"/>
        <v>#DIV/0!</v>
      </c>
      <c r="H12" s="2" t="e">
        <f>'dsDNA Standard Curve'!U58/C12*B12</f>
        <v>#DIV/0!</v>
      </c>
      <c r="I12" s="8" t="e">
        <f>'dsDNA Standard Curve'!V58</f>
        <v>#DIV/0!</v>
      </c>
      <c r="K12" s="2"/>
      <c r="M12" s="8"/>
    </row>
    <row r="13" spans="2:13" x14ac:dyDescent="0.25">
      <c r="B13" s="14">
        <v>1</v>
      </c>
      <c r="C13" s="15">
        <v>1</v>
      </c>
      <c r="D13" s="8" t="str">
        <f>'dsDNA Standard Curve'!$F$9</f>
        <v>Unknown 6</v>
      </c>
      <c r="E13" s="2" t="e">
        <f>'dsDNA Standard Curve'!T61</f>
        <v>#DIV/0!</v>
      </c>
      <c r="G13" s="16" t="e">
        <f t="shared" si="0"/>
        <v>#DIV/0!</v>
      </c>
      <c r="H13" s="2" t="e">
        <f>'dsDNA Standard Curve'!U61/C13*B13</f>
        <v>#DIV/0!</v>
      </c>
      <c r="I13" s="8" t="e">
        <f>'dsDNA Standard Curve'!V61</f>
        <v>#DIV/0!</v>
      </c>
      <c r="K13" s="2"/>
      <c r="M13" s="8"/>
    </row>
    <row r="14" spans="2:13" x14ac:dyDescent="0.25">
      <c r="B14" s="14">
        <v>1</v>
      </c>
      <c r="C14" s="15">
        <v>1</v>
      </c>
      <c r="D14" s="8" t="str">
        <f>'dsDNA Standard Curve'!$F$10</f>
        <v>Unknown 7</v>
      </c>
      <c r="E14" s="2" t="e">
        <f>'dsDNA Standard Curve'!T64</f>
        <v>#DIV/0!</v>
      </c>
      <c r="G14" s="16" t="e">
        <f t="shared" si="0"/>
        <v>#DIV/0!</v>
      </c>
      <c r="H14" s="2" t="e">
        <f>'dsDNA Standard Curve'!U64/C14*B14</f>
        <v>#DIV/0!</v>
      </c>
      <c r="I14" s="8" t="e">
        <f>'dsDNA Standard Curve'!V64</f>
        <v>#DIV/0!</v>
      </c>
      <c r="K14" s="2"/>
      <c r="M14" s="8"/>
    </row>
    <row r="15" spans="2:13" x14ac:dyDescent="0.25">
      <c r="B15" s="14">
        <v>1</v>
      </c>
      <c r="C15" s="15">
        <v>1</v>
      </c>
      <c r="D15" s="8" t="str">
        <f>'dsDNA Standard Curve'!$F$11</f>
        <v>Unknown 8</v>
      </c>
      <c r="E15" s="2" t="e">
        <f>'dsDNA Standard Curve'!T67</f>
        <v>#DIV/0!</v>
      </c>
      <c r="G15" s="16" t="e">
        <f t="shared" si="0"/>
        <v>#DIV/0!</v>
      </c>
      <c r="H15" s="2" t="e">
        <f>'dsDNA Standard Curve'!U67/C15*B15</f>
        <v>#DIV/0!</v>
      </c>
      <c r="I15" s="8" t="e">
        <f>'dsDNA Standard Curve'!V67</f>
        <v>#DIV/0!</v>
      </c>
    </row>
    <row r="16" spans="2:13" x14ac:dyDescent="0.25">
      <c r="B16" s="14">
        <v>1</v>
      </c>
      <c r="C16" s="15">
        <v>1</v>
      </c>
      <c r="D16" s="8" t="str">
        <f>'dsDNA Standard Curve'!$I$4</f>
        <v>Unknown 9</v>
      </c>
      <c r="E16" s="2" t="e">
        <f>'dsDNA Standard Curve'!T70</f>
        <v>#DIV/0!</v>
      </c>
      <c r="G16" s="16" t="e">
        <f t="shared" si="0"/>
        <v>#DIV/0!</v>
      </c>
      <c r="H16" s="2" t="e">
        <f>'dsDNA Standard Curve'!U70/C16*B16</f>
        <v>#DIV/0!</v>
      </c>
      <c r="I16" s="8" t="e">
        <f>'dsDNA Standard Curve'!V70</f>
        <v>#DIV/0!</v>
      </c>
    </row>
    <row r="17" spans="2:9" x14ac:dyDescent="0.25">
      <c r="B17" s="14">
        <v>1</v>
      </c>
      <c r="C17" s="15">
        <v>1</v>
      </c>
      <c r="D17" s="8" t="str">
        <f>'dsDNA Standard Curve'!$I$5</f>
        <v>Unknown 10</v>
      </c>
      <c r="E17" s="2" t="e">
        <f>'dsDNA Standard Curve'!T73</f>
        <v>#DIV/0!</v>
      </c>
      <c r="G17" s="16" t="e">
        <f t="shared" si="0"/>
        <v>#DIV/0!</v>
      </c>
      <c r="H17" s="2" t="e">
        <f>'dsDNA Standard Curve'!U73/C17*B17</f>
        <v>#DIV/0!</v>
      </c>
      <c r="I17" s="8" t="e">
        <f>'dsDNA Standard Curve'!V73</f>
        <v>#DIV/0!</v>
      </c>
    </row>
    <row r="18" spans="2:9" x14ac:dyDescent="0.25">
      <c r="B18" s="14">
        <v>1</v>
      </c>
      <c r="C18" s="15">
        <v>1</v>
      </c>
      <c r="D18" s="8" t="str">
        <f>'dsDNA Standard Curve'!$I$6</f>
        <v>Unknown 11</v>
      </c>
      <c r="E18" s="2" t="e">
        <f>'dsDNA Standard Curve'!T76</f>
        <v>#DIV/0!</v>
      </c>
      <c r="G18" s="16" t="e">
        <f t="shared" si="0"/>
        <v>#DIV/0!</v>
      </c>
      <c r="H18" s="2" t="e">
        <f>'dsDNA Standard Curve'!U76/C18*B18</f>
        <v>#DIV/0!</v>
      </c>
      <c r="I18" s="8" t="e">
        <f>'dsDNA Standard Curve'!V76</f>
        <v>#DIV/0!</v>
      </c>
    </row>
    <row r="19" spans="2:9" x14ac:dyDescent="0.25">
      <c r="B19" s="14">
        <v>1</v>
      </c>
      <c r="C19" s="15">
        <v>1</v>
      </c>
      <c r="D19" s="8" t="str">
        <f>'dsDNA Standard Curve'!$I$7</f>
        <v>Unknown 12</v>
      </c>
      <c r="E19" s="2" t="e">
        <f>'dsDNA Standard Curve'!T79</f>
        <v>#DIV/0!</v>
      </c>
      <c r="G19" s="16" t="e">
        <f t="shared" si="0"/>
        <v>#DIV/0!</v>
      </c>
      <c r="H19" s="2" t="e">
        <f>'dsDNA Standard Curve'!U79/C19*B19</f>
        <v>#DIV/0!</v>
      </c>
      <c r="I19" s="8" t="e">
        <f>'dsDNA Standard Curve'!V79</f>
        <v>#DIV/0!</v>
      </c>
    </row>
    <row r="20" spans="2:9" x14ac:dyDescent="0.25">
      <c r="B20" s="14">
        <v>1</v>
      </c>
      <c r="C20" s="15">
        <v>1</v>
      </c>
      <c r="D20" s="8" t="str">
        <f>'dsDNA Standard Curve'!$I$8</f>
        <v>Unknown 13</v>
      </c>
      <c r="E20" s="2" t="e">
        <f>'dsDNA Standard Curve'!T82</f>
        <v>#DIV/0!</v>
      </c>
      <c r="G20" s="16" t="e">
        <f t="shared" si="0"/>
        <v>#DIV/0!</v>
      </c>
      <c r="H20" s="2" t="e">
        <f>'dsDNA Standard Curve'!U82/C20*B20</f>
        <v>#DIV/0!</v>
      </c>
      <c r="I20" s="8" t="e">
        <f>'dsDNA Standard Curve'!V82</f>
        <v>#DIV/0!</v>
      </c>
    </row>
    <row r="21" spans="2:9" x14ac:dyDescent="0.25">
      <c r="B21" s="14">
        <v>1</v>
      </c>
      <c r="C21" s="15">
        <v>1</v>
      </c>
      <c r="D21" s="8" t="str">
        <f>'dsDNA Standard Curve'!$I$9</f>
        <v>Unknown 14</v>
      </c>
      <c r="E21" s="2" t="e">
        <f>'dsDNA Standard Curve'!T85</f>
        <v>#DIV/0!</v>
      </c>
      <c r="G21" s="16" t="e">
        <f t="shared" si="0"/>
        <v>#DIV/0!</v>
      </c>
      <c r="H21" s="2" t="e">
        <f>'dsDNA Standard Curve'!U85/C21*B21</f>
        <v>#DIV/0!</v>
      </c>
      <c r="I21" s="8" t="e">
        <f>'dsDNA Standard Curve'!V85</f>
        <v>#DIV/0!</v>
      </c>
    </row>
    <row r="22" spans="2:9" x14ac:dyDescent="0.25">
      <c r="B22" s="14">
        <v>1</v>
      </c>
      <c r="C22" s="15">
        <v>1</v>
      </c>
      <c r="D22" s="8" t="str">
        <f>'dsDNA Standard Curve'!$I$10</f>
        <v>Unknown 15</v>
      </c>
      <c r="E22" s="16" t="e">
        <f>'dsDNA Standard Curve'!T88</f>
        <v>#DIV/0!</v>
      </c>
      <c r="G22" s="16" t="e">
        <f t="shared" si="0"/>
        <v>#DIV/0!</v>
      </c>
      <c r="H22" s="16" t="e">
        <f>'dsDNA Standard Curve'!U88/C22*B22</f>
        <v>#DIV/0!</v>
      </c>
      <c r="I22" s="8" t="e">
        <f>'dsDNA Standard Curve'!V88</f>
        <v>#DIV/0!</v>
      </c>
    </row>
    <row r="23" spans="2:9" x14ac:dyDescent="0.25">
      <c r="B23" s="14">
        <v>1</v>
      </c>
      <c r="C23" s="15">
        <v>1</v>
      </c>
      <c r="D23" s="8" t="str">
        <f>'dsDNA Standard Curve'!$I$11</f>
        <v>Unknown 16</v>
      </c>
      <c r="E23" s="16" t="e">
        <f>'dsDNA Standard Curve'!T91</f>
        <v>#DIV/0!</v>
      </c>
      <c r="G23" s="16" t="e">
        <f t="shared" si="0"/>
        <v>#DIV/0!</v>
      </c>
      <c r="H23" s="16" t="e">
        <f>'dsDNA Standard Curve'!U91/C23*B23</f>
        <v>#DIV/0!</v>
      </c>
      <c r="I23" s="8" t="e">
        <f>'dsDNA Standard Curve'!V91</f>
        <v>#DIV/0!</v>
      </c>
    </row>
    <row r="24" spans="2:9" x14ac:dyDescent="0.25">
      <c r="B24" s="14">
        <v>1</v>
      </c>
      <c r="C24" s="15">
        <v>1</v>
      </c>
      <c r="D24" s="8" t="str">
        <f>'dsDNA Standard Curve'!$L$4</f>
        <v>Unknown 17</v>
      </c>
      <c r="E24" s="16" t="e">
        <f>'dsDNA Standard Curve'!T94</f>
        <v>#DIV/0!</v>
      </c>
      <c r="G24" s="16" t="e">
        <f t="shared" si="0"/>
        <v>#DIV/0!</v>
      </c>
      <c r="H24" s="16" t="e">
        <f>'dsDNA Standard Curve'!U94/C24*B24</f>
        <v>#DIV/0!</v>
      </c>
      <c r="I24" s="8" t="e">
        <f>'dsDNA Standard Curve'!V94</f>
        <v>#DIV/0!</v>
      </c>
    </row>
    <row r="25" spans="2:9" x14ac:dyDescent="0.25">
      <c r="B25" s="14">
        <v>1</v>
      </c>
      <c r="C25" s="15">
        <v>1</v>
      </c>
      <c r="D25" s="8" t="str">
        <f>'dsDNA Standard Curve'!$L$5</f>
        <v>Unknown 18</v>
      </c>
      <c r="E25" s="16" t="e">
        <f>'dsDNA Standard Curve'!T97</f>
        <v>#DIV/0!</v>
      </c>
      <c r="G25" s="16" t="e">
        <f t="shared" si="0"/>
        <v>#DIV/0!</v>
      </c>
      <c r="H25" s="16" t="e">
        <f>'dsDNA Standard Curve'!U97/C25*B25</f>
        <v>#DIV/0!</v>
      </c>
      <c r="I25" s="8" t="e">
        <f>'dsDNA Standard Curve'!V97</f>
        <v>#DIV/0!</v>
      </c>
    </row>
    <row r="26" spans="2:9" x14ac:dyDescent="0.25">
      <c r="B26" s="14">
        <v>1</v>
      </c>
      <c r="C26" s="15">
        <v>1</v>
      </c>
      <c r="D26" s="8" t="str">
        <f>'dsDNA Standard Curve'!$L$6</f>
        <v>Unknown 19</v>
      </c>
      <c r="E26" s="16" t="e">
        <f>'dsDNA Standard Curve'!T100</f>
        <v>#DIV/0!</v>
      </c>
      <c r="G26" s="16" t="e">
        <f t="shared" si="0"/>
        <v>#DIV/0!</v>
      </c>
      <c r="H26" s="16" t="e">
        <f>'dsDNA Standard Curve'!U100/C26*B26</f>
        <v>#DIV/0!</v>
      </c>
      <c r="I26" s="8" t="e">
        <f>'dsDNA Standard Curve'!V100</f>
        <v>#DIV/0!</v>
      </c>
    </row>
    <row r="27" spans="2:9" x14ac:dyDescent="0.25">
      <c r="B27" s="14">
        <v>1</v>
      </c>
      <c r="C27" s="15">
        <v>1</v>
      </c>
      <c r="D27" s="8" t="str">
        <f>'dsDNA Standard Curve'!$L$7</f>
        <v>Unknown 20</v>
      </c>
      <c r="E27" s="16" t="e">
        <f>'dsDNA Standard Curve'!T103</f>
        <v>#DIV/0!</v>
      </c>
      <c r="G27" s="16" t="e">
        <f t="shared" si="0"/>
        <v>#DIV/0!</v>
      </c>
      <c r="H27" s="16" t="e">
        <f>'dsDNA Standard Curve'!U103/C27*B27</f>
        <v>#DIV/0!</v>
      </c>
      <c r="I27" s="8" t="e">
        <f>'dsDNA Standard Curve'!V103</f>
        <v>#DIV/0!</v>
      </c>
    </row>
    <row r="28" spans="2:9" x14ac:dyDescent="0.25">
      <c r="B28" s="14">
        <v>1</v>
      </c>
      <c r="C28" s="15">
        <v>1</v>
      </c>
      <c r="D28" s="8" t="str">
        <f>'dsDNA Standard Curve'!$L$8</f>
        <v>Unknown 21</v>
      </c>
      <c r="E28" s="16" t="e">
        <f>'dsDNA Standard Curve'!T106</f>
        <v>#DIV/0!</v>
      </c>
      <c r="G28" s="16" t="e">
        <f t="shared" si="0"/>
        <v>#DIV/0!</v>
      </c>
      <c r="H28" s="16" t="e">
        <f>'dsDNA Standard Curve'!U106/C28*B28</f>
        <v>#DIV/0!</v>
      </c>
      <c r="I28" s="8" t="e">
        <f>'dsDNA Standard Curve'!V106</f>
        <v>#DIV/0!</v>
      </c>
    </row>
    <row r="29" spans="2:9" x14ac:dyDescent="0.25">
      <c r="B29" s="14">
        <v>1</v>
      </c>
      <c r="C29" s="15">
        <v>1</v>
      </c>
      <c r="D29" s="8" t="str">
        <f>'dsDNA Standard Curve'!$L$9</f>
        <v>Unknown 22</v>
      </c>
      <c r="E29" s="16" t="e">
        <f>'dsDNA Standard Curve'!T109</f>
        <v>#DIV/0!</v>
      </c>
      <c r="G29" s="16" t="e">
        <f t="shared" si="0"/>
        <v>#DIV/0!</v>
      </c>
      <c r="H29" s="16" t="e">
        <f>'dsDNA Standard Curve'!U109/C29*B29</f>
        <v>#DIV/0!</v>
      </c>
      <c r="I29" s="8" t="e">
        <f>'dsDNA Standard Curve'!V109</f>
        <v>#DIV/0!</v>
      </c>
    </row>
    <row r="30" spans="2:9" x14ac:dyDescent="0.25">
      <c r="B30" s="14">
        <v>1</v>
      </c>
      <c r="C30" s="15">
        <v>1</v>
      </c>
      <c r="D30" s="8" t="str">
        <f>'dsDNA Standard Curve'!$L$10</f>
        <v>Unknown 23</v>
      </c>
      <c r="E30" s="16" t="e">
        <f>'dsDNA Standard Curve'!T112</f>
        <v>#DIV/0!</v>
      </c>
      <c r="G30" s="16" t="e">
        <f t="shared" si="0"/>
        <v>#DIV/0!</v>
      </c>
      <c r="H30" s="16" t="e">
        <f>'dsDNA Standard Curve'!U112/C30*B30</f>
        <v>#DIV/0!</v>
      </c>
      <c r="I30" s="8" t="e">
        <f>'dsDNA Standard Curve'!V112</f>
        <v>#DIV/0!</v>
      </c>
    </row>
    <row r="31" spans="2:9" x14ac:dyDescent="0.25">
      <c r="B31" s="14">
        <v>1</v>
      </c>
      <c r="C31" s="15">
        <v>1</v>
      </c>
      <c r="D31" s="8" t="str">
        <f>'dsDNA Standard Curve'!$L$11</f>
        <v>Unknown 24</v>
      </c>
      <c r="E31" s="16" t="e">
        <f>'dsDNA Standard Curve'!T115</f>
        <v>#DIV/0!</v>
      </c>
      <c r="G31" s="16" t="e">
        <f t="shared" si="0"/>
        <v>#DIV/0!</v>
      </c>
      <c r="H31" s="16" t="e">
        <f>'dsDNA Standard Curve'!U115/C31*B31</f>
        <v>#DIV/0!</v>
      </c>
      <c r="I31" s="8" t="e">
        <f>'dsDNA Standard Curve'!V115</f>
        <v>#DIV/0!</v>
      </c>
    </row>
    <row r="32" spans="2:9" x14ac:dyDescent="0.25">
      <c r="B32" s="7"/>
      <c r="C32" s="7"/>
      <c r="D32" s="7"/>
    </row>
    <row r="33" spans="2:4" x14ac:dyDescent="0.25">
      <c r="B33" s="7"/>
      <c r="C33" s="7"/>
      <c r="D33" s="7"/>
    </row>
  </sheetData>
  <sheetProtection algorithmName="SHA-512" hashValue="b8QoQbpUn5YDHA+6+BncF79LTUOlowg/dsTGVF1X/333pkd535Jo1ahW4sWAeeAEF1jvGjeFWi3m/syTGZmjnw==" saltValue="8vvGPH4OuEV4wFcyVojswA==" spinCount="100000" sheet="1" objects="1" scenarios="1"/>
  <mergeCells count="5">
    <mergeCell ref="G6:H6"/>
    <mergeCell ref="B1:I2"/>
    <mergeCell ref="B5:I5"/>
    <mergeCell ref="B3:I3"/>
    <mergeCell ref="B4:I4"/>
  </mergeCells>
  <conditionalFormatting sqref="Y1:XFD33 D32:I32 A34:XFD1048576 B33:I33 B3:B6 G7 D7:E31 H7:I31">
    <cfRule type="containsText" dxfId="172" priority="11" operator="containsText" text="Outside Range">
      <formula>NOT(ISERROR(SEARCH("Outside Range",A1)))</formula>
    </cfRule>
  </conditionalFormatting>
  <conditionalFormatting sqref="G8:G31">
    <cfRule type="containsText" dxfId="171" priority="7" operator="containsText" text="Outside Range">
      <formula>NOT(ISERROR(SEARCH("Outside Range",G8)))</formula>
    </cfRule>
  </conditionalFormatting>
  <conditionalFormatting sqref="B8:B32">
    <cfRule type="containsText" dxfId="170" priority="6" operator="containsText" text="Outside Range">
      <formula>NOT(ISERROR(SEARCH("Outside Range",B8)))</formula>
    </cfRule>
  </conditionalFormatting>
  <conditionalFormatting sqref="B5:I5 B6:F6 I6">
    <cfRule type="containsText" dxfId="169" priority="4" operator="containsText" text="Not">
      <formula>NOT(ISERROR(SEARCH("Not",B5)))</formula>
    </cfRule>
    <cfRule type="containsText" dxfId="168" priority="5" operator="containsText" text="Check">
      <formula>NOT(ISERROR(SEARCH("Check",B5)))</formula>
    </cfRule>
  </conditionalFormatting>
  <conditionalFormatting sqref="B7:C7">
    <cfRule type="containsText" dxfId="167" priority="2" operator="containsText" text="Outside Range">
      <formula>NOT(ISERROR(SEARCH("Outside Range",B7)))</formula>
    </cfRule>
  </conditionalFormatting>
  <conditionalFormatting sqref="G6">
    <cfRule type="containsText" dxfId="166" priority="1" operator="containsText" text="Outside Range">
      <formula>NOT(ISERROR(SEARCH("Outside Range",G6)))</formula>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Z431"/>
  <sheetViews>
    <sheetView zoomScaleNormal="100" workbookViewId="0">
      <selection activeCell="C25" sqref="C25"/>
    </sheetView>
  </sheetViews>
  <sheetFormatPr defaultColWidth="9" defaultRowHeight="15" x14ac:dyDescent="0.25"/>
  <cols>
    <col min="1" max="1" width="9" style="8"/>
    <col min="2" max="2" width="12" style="8" bestFit="1" customWidth="1"/>
    <col min="3" max="3" width="9.28515625" style="8" customWidth="1"/>
    <col min="4" max="4" width="9.28515625" style="8" bestFit="1" customWidth="1"/>
    <col min="5" max="13" width="9.28515625" style="8" customWidth="1"/>
    <col min="14" max="26" width="9.42578125" style="8" customWidth="1"/>
    <col min="27" max="16384" width="9" style="8"/>
  </cols>
  <sheetData>
    <row r="2" spans="2:26" ht="31.5" x14ac:dyDescent="0.5">
      <c r="B2" s="21" t="s">
        <v>54</v>
      </c>
    </row>
    <row r="3" spans="2:26" x14ac:dyDescent="0.25">
      <c r="B3" s="11"/>
      <c r="C3" s="11">
        <v>1</v>
      </c>
      <c r="D3" s="11">
        <v>2</v>
      </c>
      <c r="E3" s="11">
        <v>3</v>
      </c>
      <c r="F3" s="11">
        <v>4</v>
      </c>
      <c r="G3" s="11">
        <v>5</v>
      </c>
      <c r="H3" s="11">
        <v>6</v>
      </c>
      <c r="I3" s="11">
        <v>7</v>
      </c>
      <c r="J3" s="11">
        <v>8</v>
      </c>
      <c r="K3" s="11">
        <v>9</v>
      </c>
      <c r="L3" s="11">
        <v>10</v>
      </c>
      <c r="M3" s="11">
        <v>11</v>
      </c>
      <c r="N3" s="11">
        <v>12</v>
      </c>
      <c r="O3" s="11">
        <v>13</v>
      </c>
      <c r="P3" s="11">
        <v>14</v>
      </c>
      <c r="Q3" s="11">
        <v>15</v>
      </c>
      <c r="R3" s="11">
        <v>16</v>
      </c>
      <c r="S3" s="11">
        <v>17</v>
      </c>
      <c r="T3" s="11">
        <v>18</v>
      </c>
      <c r="U3" s="11">
        <v>19</v>
      </c>
      <c r="V3" s="11">
        <v>20</v>
      </c>
      <c r="W3" s="11">
        <v>21</v>
      </c>
      <c r="X3" s="11">
        <v>22</v>
      </c>
      <c r="Y3" s="11">
        <v>23</v>
      </c>
      <c r="Z3" s="11">
        <v>24</v>
      </c>
    </row>
    <row r="4" spans="2:26" x14ac:dyDescent="0.25">
      <c r="B4" s="11" t="s">
        <v>0</v>
      </c>
      <c r="C4" s="34">
        <v>200</v>
      </c>
      <c r="D4" s="34"/>
      <c r="E4" s="34"/>
      <c r="F4" s="35" t="s">
        <v>17</v>
      </c>
      <c r="G4" s="35"/>
      <c r="H4" s="35"/>
      <c r="I4" s="35" t="s">
        <v>79</v>
      </c>
      <c r="J4" s="35"/>
      <c r="K4" s="35"/>
      <c r="L4" s="35" t="s">
        <v>95</v>
      </c>
      <c r="M4" s="35"/>
      <c r="N4" s="35"/>
      <c r="O4" s="35" t="s">
        <v>111</v>
      </c>
      <c r="P4" s="35"/>
      <c r="Q4" s="35"/>
      <c r="R4" s="35" t="s">
        <v>127</v>
      </c>
      <c r="S4" s="35"/>
      <c r="T4" s="35"/>
      <c r="U4" s="35" t="s">
        <v>143</v>
      </c>
      <c r="V4" s="35"/>
      <c r="W4" s="35"/>
      <c r="X4" s="35" t="s">
        <v>159</v>
      </c>
      <c r="Y4" s="35"/>
      <c r="Z4" s="35"/>
    </row>
    <row r="5" spans="2:26" x14ac:dyDescent="0.25">
      <c r="B5" s="11" t="s">
        <v>1</v>
      </c>
      <c r="C5" s="36">
        <v>50</v>
      </c>
      <c r="D5" s="36"/>
      <c r="E5" s="36"/>
      <c r="F5" s="35" t="s">
        <v>18</v>
      </c>
      <c r="G5" s="35"/>
      <c r="H5" s="35"/>
      <c r="I5" s="35" t="s">
        <v>80</v>
      </c>
      <c r="J5" s="35"/>
      <c r="K5" s="35"/>
      <c r="L5" s="35" t="s">
        <v>96</v>
      </c>
      <c r="M5" s="35"/>
      <c r="N5" s="35"/>
      <c r="O5" s="35" t="s">
        <v>112</v>
      </c>
      <c r="P5" s="35"/>
      <c r="Q5" s="35"/>
      <c r="R5" s="35" t="s">
        <v>128</v>
      </c>
      <c r="S5" s="35"/>
      <c r="T5" s="35"/>
      <c r="U5" s="35" t="s">
        <v>144</v>
      </c>
      <c r="V5" s="35"/>
      <c r="W5" s="35"/>
      <c r="X5" s="35" t="s">
        <v>160</v>
      </c>
      <c r="Y5" s="35"/>
      <c r="Z5" s="35"/>
    </row>
    <row r="6" spans="2:26" x14ac:dyDescent="0.25">
      <c r="B6" s="11" t="s">
        <v>2</v>
      </c>
      <c r="C6" s="37">
        <v>12.5</v>
      </c>
      <c r="D6" s="37"/>
      <c r="E6" s="37"/>
      <c r="F6" s="35" t="s">
        <v>19</v>
      </c>
      <c r="G6" s="35"/>
      <c r="H6" s="35"/>
      <c r="I6" s="35" t="s">
        <v>81</v>
      </c>
      <c r="J6" s="35"/>
      <c r="K6" s="35"/>
      <c r="L6" s="35" t="s">
        <v>97</v>
      </c>
      <c r="M6" s="35"/>
      <c r="N6" s="35"/>
      <c r="O6" s="35" t="s">
        <v>113</v>
      </c>
      <c r="P6" s="35"/>
      <c r="Q6" s="35"/>
      <c r="R6" s="35" t="s">
        <v>129</v>
      </c>
      <c r="S6" s="35"/>
      <c r="T6" s="35"/>
      <c r="U6" s="35" t="s">
        <v>145</v>
      </c>
      <c r="V6" s="35"/>
      <c r="W6" s="35"/>
      <c r="X6" s="35" t="s">
        <v>161</v>
      </c>
      <c r="Y6" s="35"/>
      <c r="Z6" s="35"/>
    </row>
    <row r="7" spans="2:26" x14ac:dyDescent="0.25">
      <c r="B7" s="11" t="s">
        <v>3</v>
      </c>
      <c r="C7" s="38">
        <v>3.13</v>
      </c>
      <c r="D7" s="38"/>
      <c r="E7" s="38"/>
      <c r="F7" s="35" t="s">
        <v>20</v>
      </c>
      <c r="G7" s="35"/>
      <c r="H7" s="35"/>
      <c r="I7" s="35" t="s">
        <v>82</v>
      </c>
      <c r="J7" s="35"/>
      <c r="K7" s="35"/>
      <c r="L7" s="35" t="s">
        <v>98</v>
      </c>
      <c r="M7" s="35"/>
      <c r="N7" s="35"/>
      <c r="O7" s="35" t="s">
        <v>114</v>
      </c>
      <c r="P7" s="35"/>
      <c r="Q7" s="35"/>
      <c r="R7" s="35" t="s">
        <v>130</v>
      </c>
      <c r="S7" s="35"/>
      <c r="T7" s="35"/>
      <c r="U7" s="35" t="s">
        <v>146</v>
      </c>
      <c r="V7" s="35"/>
      <c r="W7" s="35"/>
      <c r="X7" s="35" t="s">
        <v>162</v>
      </c>
      <c r="Y7" s="35"/>
      <c r="Z7" s="35"/>
    </row>
    <row r="8" spans="2:26" x14ac:dyDescent="0.25">
      <c r="B8" s="11" t="s">
        <v>4</v>
      </c>
      <c r="C8" s="39">
        <v>0.78</v>
      </c>
      <c r="D8" s="39"/>
      <c r="E8" s="39"/>
      <c r="F8" s="35" t="s">
        <v>21</v>
      </c>
      <c r="G8" s="35"/>
      <c r="H8" s="35"/>
      <c r="I8" s="35" t="s">
        <v>83</v>
      </c>
      <c r="J8" s="35"/>
      <c r="K8" s="35"/>
      <c r="L8" s="35" t="s">
        <v>99</v>
      </c>
      <c r="M8" s="35"/>
      <c r="N8" s="35"/>
      <c r="O8" s="35" t="s">
        <v>115</v>
      </c>
      <c r="P8" s="35"/>
      <c r="Q8" s="35"/>
      <c r="R8" s="35" t="s">
        <v>131</v>
      </c>
      <c r="S8" s="35"/>
      <c r="T8" s="35"/>
      <c r="U8" s="35" t="s">
        <v>147</v>
      </c>
      <c r="V8" s="35"/>
      <c r="W8" s="35"/>
      <c r="X8" s="35" t="s">
        <v>163</v>
      </c>
      <c r="Y8" s="35"/>
      <c r="Z8" s="35"/>
    </row>
    <row r="9" spans="2:26" x14ac:dyDescent="0.25">
      <c r="B9" s="11" t="s">
        <v>5</v>
      </c>
      <c r="C9" s="40">
        <v>0.2</v>
      </c>
      <c r="D9" s="40"/>
      <c r="E9" s="40"/>
      <c r="F9" s="35" t="s">
        <v>22</v>
      </c>
      <c r="G9" s="35"/>
      <c r="H9" s="35"/>
      <c r="I9" s="35" t="s">
        <v>84</v>
      </c>
      <c r="J9" s="35"/>
      <c r="K9" s="35"/>
      <c r="L9" s="35" t="s">
        <v>100</v>
      </c>
      <c r="M9" s="35"/>
      <c r="N9" s="35"/>
      <c r="O9" s="35" t="s">
        <v>116</v>
      </c>
      <c r="P9" s="35"/>
      <c r="Q9" s="35"/>
      <c r="R9" s="35" t="s">
        <v>132</v>
      </c>
      <c r="S9" s="35"/>
      <c r="T9" s="35"/>
      <c r="U9" s="35" t="s">
        <v>148</v>
      </c>
      <c r="V9" s="35"/>
      <c r="W9" s="35"/>
      <c r="X9" s="35" t="s">
        <v>164</v>
      </c>
      <c r="Y9" s="35"/>
      <c r="Z9" s="35"/>
    </row>
    <row r="10" spans="2:26" x14ac:dyDescent="0.25">
      <c r="B10" s="11" t="s">
        <v>6</v>
      </c>
      <c r="C10" s="42">
        <v>0.05</v>
      </c>
      <c r="D10" s="42"/>
      <c r="E10" s="42"/>
      <c r="F10" s="35" t="s">
        <v>23</v>
      </c>
      <c r="G10" s="35"/>
      <c r="H10" s="35"/>
      <c r="I10" s="35" t="s">
        <v>85</v>
      </c>
      <c r="J10" s="35"/>
      <c r="K10" s="35"/>
      <c r="L10" s="35" t="s">
        <v>101</v>
      </c>
      <c r="M10" s="35"/>
      <c r="N10" s="35"/>
      <c r="O10" s="35" t="s">
        <v>117</v>
      </c>
      <c r="P10" s="35"/>
      <c r="Q10" s="35"/>
      <c r="R10" s="35" t="s">
        <v>133</v>
      </c>
      <c r="S10" s="35"/>
      <c r="T10" s="35"/>
      <c r="U10" s="35" t="s">
        <v>149</v>
      </c>
      <c r="V10" s="35"/>
      <c r="W10" s="35"/>
      <c r="X10" s="35" t="s">
        <v>165</v>
      </c>
      <c r="Y10" s="35"/>
      <c r="Z10" s="35"/>
    </row>
    <row r="11" spans="2:26" x14ac:dyDescent="0.25">
      <c r="B11" s="11" t="s">
        <v>7</v>
      </c>
      <c r="C11" s="43" t="s">
        <v>8</v>
      </c>
      <c r="D11" s="43"/>
      <c r="E11" s="43"/>
      <c r="F11" s="35" t="s">
        <v>24</v>
      </c>
      <c r="G11" s="35"/>
      <c r="H11" s="35"/>
      <c r="I11" s="35" t="s">
        <v>86</v>
      </c>
      <c r="J11" s="35"/>
      <c r="K11" s="35"/>
      <c r="L11" s="35" t="s">
        <v>102</v>
      </c>
      <c r="M11" s="35"/>
      <c r="N11" s="35"/>
      <c r="O11" s="35" t="s">
        <v>118</v>
      </c>
      <c r="P11" s="35"/>
      <c r="Q11" s="35"/>
      <c r="R11" s="35" t="s">
        <v>134</v>
      </c>
      <c r="S11" s="35"/>
      <c r="T11" s="35"/>
      <c r="U11" s="35" t="s">
        <v>150</v>
      </c>
      <c r="V11" s="35"/>
      <c r="W11" s="35"/>
      <c r="X11" s="35" t="s">
        <v>166</v>
      </c>
      <c r="Y11" s="35"/>
      <c r="Z11" s="35"/>
    </row>
    <row r="12" spans="2:26" x14ac:dyDescent="0.25">
      <c r="B12" s="11" t="s">
        <v>71</v>
      </c>
      <c r="C12" s="35" t="s">
        <v>9</v>
      </c>
      <c r="D12" s="35"/>
      <c r="E12" s="35"/>
      <c r="F12" s="35" t="s">
        <v>25</v>
      </c>
      <c r="G12" s="35"/>
      <c r="H12" s="35"/>
      <c r="I12" s="35" t="s">
        <v>87</v>
      </c>
      <c r="J12" s="35"/>
      <c r="K12" s="35"/>
      <c r="L12" s="35" t="s">
        <v>103</v>
      </c>
      <c r="M12" s="35"/>
      <c r="N12" s="35"/>
      <c r="O12" s="35" t="s">
        <v>119</v>
      </c>
      <c r="P12" s="35"/>
      <c r="Q12" s="35"/>
      <c r="R12" s="35" t="s">
        <v>135</v>
      </c>
      <c r="S12" s="35"/>
      <c r="T12" s="35"/>
      <c r="U12" s="35" t="s">
        <v>151</v>
      </c>
      <c r="V12" s="35"/>
      <c r="W12" s="35"/>
      <c r="X12" s="35" t="s">
        <v>167</v>
      </c>
      <c r="Y12" s="35"/>
      <c r="Z12" s="35"/>
    </row>
    <row r="13" spans="2:26" x14ac:dyDescent="0.25">
      <c r="B13" s="11" t="s">
        <v>72</v>
      </c>
      <c r="C13" s="35" t="s">
        <v>10</v>
      </c>
      <c r="D13" s="35"/>
      <c r="E13" s="35"/>
      <c r="F13" s="35" t="s">
        <v>26</v>
      </c>
      <c r="G13" s="35"/>
      <c r="H13" s="35"/>
      <c r="I13" s="35" t="s">
        <v>88</v>
      </c>
      <c r="J13" s="35"/>
      <c r="K13" s="35"/>
      <c r="L13" s="35" t="s">
        <v>104</v>
      </c>
      <c r="M13" s="35"/>
      <c r="N13" s="35"/>
      <c r="O13" s="35" t="s">
        <v>120</v>
      </c>
      <c r="P13" s="35"/>
      <c r="Q13" s="35"/>
      <c r="R13" s="35" t="s">
        <v>136</v>
      </c>
      <c r="S13" s="35"/>
      <c r="T13" s="35"/>
      <c r="U13" s="35" t="s">
        <v>152</v>
      </c>
      <c r="V13" s="35"/>
      <c r="W13" s="35"/>
      <c r="X13" s="35" t="s">
        <v>168</v>
      </c>
      <c r="Y13" s="35"/>
      <c r="Z13" s="35"/>
    </row>
    <row r="14" spans="2:26" x14ac:dyDescent="0.25">
      <c r="B14" s="11" t="s">
        <v>73</v>
      </c>
      <c r="C14" s="35" t="s">
        <v>11</v>
      </c>
      <c r="D14" s="35"/>
      <c r="E14" s="35"/>
      <c r="F14" s="35" t="s">
        <v>27</v>
      </c>
      <c r="G14" s="35"/>
      <c r="H14" s="35"/>
      <c r="I14" s="35" t="s">
        <v>89</v>
      </c>
      <c r="J14" s="35"/>
      <c r="K14" s="35"/>
      <c r="L14" s="35" t="s">
        <v>105</v>
      </c>
      <c r="M14" s="35"/>
      <c r="N14" s="35"/>
      <c r="O14" s="35" t="s">
        <v>121</v>
      </c>
      <c r="P14" s="35"/>
      <c r="Q14" s="35"/>
      <c r="R14" s="35" t="s">
        <v>137</v>
      </c>
      <c r="S14" s="35"/>
      <c r="T14" s="35"/>
      <c r="U14" s="35" t="s">
        <v>153</v>
      </c>
      <c r="V14" s="35"/>
      <c r="W14" s="35"/>
      <c r="X14" s="35" t="s">
        <v>169</v>
      </c>
      <c r="Y14" s="35"/>
      <c r="Z14" s="35"/>
    </row>
    <row r="15" spans="2:26" x14ac:dyDescent="0.25">
      <c r="B15" s="11" t="s">
        <v>74</v>
      </c>
      <c r="C15" s="35" t="s">
        <v>12</v>
      </c>
      <c r="D15" s="35"/>
      <c r="E15" s="35"/>
      <c r="F15" s="35" t="s">
        <v>28</v>
      </c>
      <c r="G15" s="35"/>
      <c r="H15" s="35"/>
      <c r="I15" s="35" t="s">
        <v>90</v>
      </c>
      <c r="J15" s="35"/>
      <c r="K15" s="35"/>
      <c r="L15" s="35" t="s">
        <v>106</v>
      </c>
      <c r="M15" s="35"/>
      <c r="N15" s="35"/>
      <c r="O15" s="35" t="s">
        <v>122</v>
      </c>
      <c r="P15" s="35"/>
      <c r="Q15" s="35"/>
      <c r="R15" s="35" t="s">
        <v>138</v>
      </c>
      <c r="S15" s="35"/>
      <c r="T15" s="35"/>
      <c r="U15" s="35" t="s">
        <v>154</v>
      </c>
      <c r="V15" s="35"/>
      <c r="W15" s="35"/>
      <c r="X15" s="35" t="s">
        <v>170</v>
      </c>
      <c r="Y15" s="35"/>
      <c r="Z15" s="35"/>
    </row>
    <row r="16" spans="2:26" x14ac:dyDescent="0.25">
      <c r="B16" s="11" t="s">
        <v>75</v>
      </c>
      <c r="C16" s="35" t="s">
        <v>13</v>
      </c>
      <c r="D16" s="35"/>
      <c r="E16" s="35"/>
      <c r="F16" s="35" t="s">
        <v>29</v>
      </c>
      <c r="G16" s="35"/>
      <c r="H16" s="35"/>
      <c r="I16" s="35" t="s">
        <v>91</v>
      </c>
      <c r="J16" s="35"/>
      <c r="K16" s="35"/>
      <c r="L16" s="35" t="s">
        <v>107</v>
      </c>
      <c r="M16" s="35"/>
      <c r="N16" s="35"/>
      <c r="O16" s="35" t="s">
        <v>123</v>
      </c>
      <c r="P16" s="35"/>
      <c r="Q16" s="35"/>
      <c r="R16" s="35" t="s">
        <v>139</v>
      </c>
      <c r="S16" s="35"/>
      <c r="T16" s="35"/>
      <c r="U16" s="35" t="s">
        <v>155</v>
      </c>
      <c r="V16" s="35"/>
      <c r="W16" s="35"/>
      <c r="X16" s="35" t="s">
        <v>171</v>
      </c>
      <c r="Y16" s="35"/>
      <c r="Z16" s="35"/>
    </row>
    <row r="17" spans="2:26" x14ac:dyDescent="0.25">
      <c r="B17" s="11" t="s">
        <v>76</v>
      </c>
      <c r="C17" s="35" t="s">
        <v>14</v>
      </c>
      <c r="D17" s="35"/>
      <c r="E17" s="35"/>
      <c r="F17" s="35" t="s">
        <v>30</v>
      </c>
      <c r="G17" s="35"/>
      <c r="H17" s="35"/>
      <c r="I17" s="35" t="s">
        <v>92</v>
      </c>
      <c r="J17" s="35"/>
      <c r="K17" s="35"/>
      <c r="L17" s="35" t="s">
        <v>108</v>
      </c>
      <c r="M17" s="35"/>
      <c r="N17" s="35"/>
      <c r="O17" s="35" t="s">
        <v>124</v>
      </c>
      <c r="P17" s="35"/>
      <c r="Q17" s="35"/>
      <c r="R17" s="35" t="s">
        <v>140</v>
      </c>
      <c r="S17" s="35"/>
      <c r="T17" s="35"/>
      <c r="U17" s="35" t="s">
        <v>156</v>
      </c>
      <c r="V17" s="35"/>
      <c r="W17" s="35"/>
      <c r="X17" s="35" t="s">
        <v>172</v>
      </c>
      <c r="Y17" s="35"/>
      <c r="Z17" s="35"/>
    </row>
    <row r="18" spans="2:26" x14ac:dyDescent="0.25">
      <c r="B18" s="11" t="s">
        <v>77</v>
      </c>
      <c r="C18" s="35" t="s">
        <v>15</v>
      </c>
      <c r="D18" s="35"/>
      <c r="E18" s="35"/>
      <c r="F18" s="35" t="s">
        <v>31</v>
      </c>
      <c r="G18" s="35"/>
      <c r="H18" s="35"/>
      <c r="I18" s="35" t="s">
        <v>93</v>
      </c>
      <c r="J18" s="35"/>
      <c r="K18" s="35"/>
      <c r="L18" s="35" t="s">
        <v>109</v>
      </c>
      <c r="M18" s="35"/>
      <c r="N18" s="35"/>
      <c r="O18" s="35" t="s">
        <v>125</v>
      </c>
      <c r="P18" s="35"/>
      <c r="Q18" s="35"/>
      <c r="R18" s="35" t="s">
        <v>141</v>
      </c>
      <c r="S18" s="35"/>
      <c r="T18" s="35"/>
      <c r="U18" s="35" t="s">
        <v>157</v>
      </c>
      <c r="V18" s="35"/>
      <c r="W18" s="35"/>
      <c r="X18" s="35" t="s">
        <v>173</v>
      </c>
      <c r="Y18" s="35"/>
      <c r="Z18" s="35"/>
    </row>
    <row r="19" spans="2:26" x14ac:dyDescent="0.25">
      <c r="B19" s="11" t="s">
        <v>78</v>
      </c>
      <c r="C19" s="35" t="s">
        <v>16</v>
      </c>
      <c r="D19" s="35"/>
      <c r="E19" s="35"/>
      <c r="F19" s="35" t="s">
        <v>32</v>
      </c>
      <c r="G19" s="35"/>
      <c r="H19" s="35"/>
      <c r="I19" s="35" t="s">
        <v>94</v>
      </c>
      <c r="J19" s="35"/>
      <c r="K19" s="35"/>
      <c r="L19" s="35" t="s">
        <v>110</v>
      </c>
      <c r="M19" s="35"/>
      <c r="N19" s="35"/>
      <c r="O19" s="35" t="s">
        <v>126</v>
      </c>
      <c r="P19" s="35"/>
      <c r="Q19" s="35"/>
      <c r="R19" s="35" t="s">
        <v>142</v>
      </c>
      <c r="S19" s="35"/>
      <c r="T19" s="35"/>
      <c r="U19" s="35" t="s">
        <v>158</v>
      </c>
      <c r="V19" s="35"/>
      <c r="W19" s="35"/>
      <c r="X19" s="35" t="s">
        <v>174</v>
      </c>
      <c r="Y19" s="35"/>
      <c r="Z19" s="35"/>
    </row>
    <row r="21" spans="2:26" x14ac:dyDescent="0.25">
      <c r="B21" s="41" t="s">
        <v>49</v>
      </c>
      <c r="C21" s="41"/>
      <c r="D21" s="41"/>
      <c r="E21" s="41"/>
      <c r="F21" s="41"/>
      <c r="G21" s="41"/>
      <c r="H21" s="41"/>
      <c r="I21" s="41"/>
      <c r="J21" s="41"/>
      <c r="K21" s="41"/>
      <c r="L21" s="41"/>
      <c r="M21" s="41"/>
      <c r="N21" s="41"/>
    </row>
    <row r="22" spans="2:26" x14ac:dyDescent="0.25">
      <c r="B22" s="41"/>
      <c r="C22" s="41"/>
      <c r="D22" s="41"/>
      <c r="E22" s="41"/>
      <c r="F22" s="41"/>
      <c r="G22" s="41"/>
      <c r="H22" s="41"/>
      <c r="I22" s="41"/>
      <c r="J22" s="41"/>
      <c r="K22" s="41"/>
      <c r="L22" s="41"/>
      <c r="M22" s="41"/>
      <c r="N22" s="41"/>
    </row>
    <row r="23" spans="2:26" x14ac:dyDescent="0.25">
      <c r="B23" s="41"/>
      <c r="C23" s="41"/>
      <c r="D23" s="41"/>
      <c r="E23" s="41"/>
      <c r="F23" s="41"/>
      <c r="G23" s="41"/>
      <c r="H23" s="41"/>
      <c r="I23" s="41"/>
      <c r="J23" s="41"/>
      <c r="K23" s="41"/>
      <c r="L23" s="41"/>
      <c r="M23" s="41"/>
      <c r="N23" s="41"/>
    </row>
    <row r="24" spans="2:26" x14ac:dyDescent="0.25">
      <c r="C24" s="8">
        <v>1</v>
      </c>
      <c r="D24" s="8">
        <v>2</v>
      </c>
      <c r="E24" s="8">
        <v>3</v>
      </c>
      <c r="F24" s="8">
        <v>4</v>
      </c>
      <c r="G24" s="8">
        <v>5</v>
      </c>
      <c r="H24" s="8">
        <v>6</v>
      </c>
      <c r="I24" s="8">
        <v>7</v>
      </c>
      <c r="J24" s="8">
        <v>8</v>
      </c>
      <c r="K24" s="8">
        <v>9</v>
      </c>
      <c r="L24" s="8">
        <v>10</v>
      </c>
      <c r="M24" s="8">
        <v>11</v>
      </c>
      <c r="N24" s="8">
        <v>12</v>
      </c>
      <c r="O24" s="8">
        <v>13</v>
      </c>
      <c r="P24" s="8">
        <v>14</v>
      </c>
      <c r="Q24" s="8">
        <v>15</v>
      </c>
      <c r="R24" s="8">
        <v>16</v>
      </c>
      <c r="S24" s="8">
        <v>17</v>
      </c>
      <c r="T24" s="8">
        <v>18</v>
      </c>
      <c r="U24" s="8">
        <v>19</v>
      </c>
      <c r="V24" s="8">
        <v>20</v>
      </c>
      <c r="W24" s="8">
        <v>21</v>
      </c>
      <c r="X24" s="8">
        <v>22</v>
      </c>
      <c r="Y24" s="8">
        <v>23</v>
      </c>
      <c r="Z24" s="8">
        <v>24</v>
      </c>
    </row>
    <row r="25" spans="2:26" x14ac:dyDescent="0.25">
      <c r="B25" s="8" t="s">
        <v>0</v>
      </c>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2:26" ht="15" customHeight="1" x14ac:dyDescent="0.25">
      <c r="B26" s="8" t="s">
        <v>1</v>
      </c>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2:26" ht="15" customHeight="1" x14ac:dyDescent="0.25">
      <c r="B27" s="8" t="s">
        <v>2</v>
      </c>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2:26" ht="15" customHeight="1" x14ac:dyDescent="0.25">
      <c r="B28" s="8" t="s">
        <v>3</v>
      </c>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2:26" ht="15" customHeight="1" x14ac:dyDescent="0.25">
      <c r="B29" s="8" t="s">
        <v>4</v>
      </c>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2:26" ht="15" customHeight="1" x14ac:dyDescent="0.25">
      <c r="B30" s="8" t="s">
        <v>5</v>
      </c>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2:26" ht="15" customHeight="1" x14ac:dyDescent="0.25">
      <c r="B31" s="8" t="s">
        <v>6</v>
      </c>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2:26" x14ac:dyDescent="0.25">
      <c r="B32" s="8" t="s">
        <v>7</v>
      </c>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2:26" x14ac:dyDescent="0.25">
      <c r="B33" s="30" t="s">
        <v>71</v>
      </c>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2:26" x14ac:dyDescent="0.25">
      <c r="B34" s="30" t="s">
        <v>72</v>
      </c>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2:26" x14ac:dyDescent="0.25">
      <c r="B35" s="30" t="s">
        <v>73</v>
      </c>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2:26" x14ac:dyDescent="0.25">
      <c r="B36" s="30" t="s">
        <v>74</v>
      </c>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2:26" x14ac:dyDescent="0.25">
      <c r="B37" s="30" t="s">
        <v>75</v>
      </c>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2:26" x14ac:dyDescent="0.25">
      <c r="B38" s="30" t="s">
        <v>76</v>
      </c>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2:26" x14ac:dyDescent="0.25">
      <c r="B39" s="30" t="s">
        <v>77</v>
      </c>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2:26" x14ac:dyDescent="0.25">
      <c r="B40" s="30" t="s">
        <v>78</v>
      </c>
      <c r="C40" s="13"/>
      <c r="D40" s="13"/>
      <c r="E40" s="13"/>
      <c r="F40" s="13"/>
      <c r="G40" s="13"/>
      <c r="H40" s="13"/>
      <c r="I40" s="13"/>
      <c r="J40" s="13"/>
      <c r="K40" s="13"/>
      <c r="L40" s="13"/>
      <c r="M40" s="13"/>
      <c r="N40" s="13"/>
      <c r="O40" s="13"/>
      <c r="P40" s="13"/>
      <c r="Q40" s="13"/>
      <c r="R40" s="13"/>
      <c r="S40" s="13"/>
      <c r="T40" s="13"/>
      <c r="U40" s="13"/>
      <c r="V40" s="13"/>
      <c r="W40" s="13"/>
      <c r="X40" s="13"/>
      <c r="Y40" s="13"/>
      <c r="Z40" s="13"/>
    </row>
    <row r="42" spans="2:26" x14ac:dyDescent="0.25">
      <c r="B42" s="8" t="s">
        <v>8</v>
      </c>
      <c r="C42" s="8" t="e">
        <f>AVERAGE(C32:E32)</f>
        <v>#DIV/0!</v>
      </c>
    </row>
    <row r="44" spans="2:26" x14ac:dyDescent="0.25">
      <c r="B44" s="8" t="s">
        <v>33</v>
      </c>
    </row>
    <row r="45" spans="2:26" x14ac:dyDescent="0.25">
      <c r="C45" s="8" t="s">
        <v>34</v>
      </c>
      <c r="D45" s="8" t="s">
        <v>35</v>
      </c>
      <c r="G45" s="8" t="s">
        <v>34</v>
      </c>
      <c r="H45" s="8" t="s">
        <v>35</v>
      </c>
    </row>
    <row r="46" spans="2:26" x14ac:dyDescent="0.25">
      <c r="B46" s="8">
        <v>200</v>
      </c>
      <c r="C46" s="8" t="e">
        <f t="shared" ref="C46:C52" si="0">AVERAGE(C25:E25)-$C$42</f>
        <v>#DIV/0!</v>
      </c>
      <c r="D46" s="8" t="e">
        <f t="shared" ref="D46:D52" si="1">_xlfn.STDEV.P(C25:E25)</f>
        <v>#DIV/0!</v>
      </c>
      <c r="F46" s="8">
        <f t="array" ref="F46:F52">IF($Y$62=1,IF(AND($B$56&gt;$F$56,$B$56&gt;$J$56),B46:B52,IF($F$56&gt;$J$56,B47:B52,IF($J$56&gt;$F$56,B46:B51,""))),IF($Y$62=2,B46:B52,IF($Y$62=3,B47:B52,IF($Y$62=4,B46:B51,""))))</f>
        <v>200</v>
      </c>
      <c r="G46" s="8" t="e">
        <f t="array" ref="G46:G52">IF($Y$62=1,IF(AND($B$56&gt;$F$56,$B$56&gt;$J$56),C46:C52,IF($F$56&gt;$J$56,C47:C52,IF($J$56&gt;$F$56,C46:C51,""))),IF($Y$62=2,C46:C52,IF($Y$62=3,C47:C52,IF($Y$62=4,C46:C51,""))))</f>
        <v>#DIV/0!</v>
      </c>
      <c r="H46" s="8" t="e">
        <f t="array" ref="H46:H52">IF($Y$62=1,IF(AND($B$56&gt;$F$56,$B$56&gt;$J$56),D46:D52,IF($F$56&gt;$J$56,D47:D52,IF($J$56&gt;$F$56,D46:D51,""))),IF($Y$62=2,D46:D52,IF($Y$62=3,D47:D52,IF($Y$62=4,D46:D51,""))))</f>
        <v>#DIV/0!</v>
      </c>
    </row>
    <row r="47" spans="2:26" x14ac:dyDescent="0.25">
      <c r="B47" s="8">
        <v>50</v>
      </c>
      <c r="C47" s="8" t="e">
        <f t="shared" si="0"/>
        <v>#DIV/0!</v>
      </c>
      <c r="D47" s="8" t="e">
        <f t="shared" si="1"/>
        <v>#DIV/0!</v>
      </c>
      <c r="F47" s="8">
        <v>50</v>
      </c>
      <c r="G47" s="8" t="e">
        <v>#DIV/0!</v>
      </c>
      <c r="H47" s="8" t="e">
        <v>#DIV/0!</v>
      </c>
    </row>
    <row r="48" spans="2:26" x14ac:dyDescent="0.25">
      <c r="B48" s="8">
        <v>12.5</v>
      </c>
      <c r="C48" s="8" t="e">
        <f t="shared" si="0"/>
        <v>#DIV/0!</v>
      </c>
      <c r="D48" s="8" t="e">
        <f t="shared" si="1"/>
        <v>#DIV/0!</v>
      </c>
      <c r="F48" s="8">
        <v>12.5</v>
      </c>
      <c r="G48" s="8" t="e">
        <v>#DIV/0!</v>
      </c>
      <c r="H48" s="8" t="e">
        <v>#DIV/0!</v>
      </c>
    </row>
    <row r="49" spans="2:26" x14ac:dyDescent="0.25">
      <c r="B49" s="3">
        <v>3.125</v>
      </c>
      <c r="C49" s="8" t="e">
        <f t="shared" si="0"/>
        <v>#DIV/0!</v>
      </c>
      <c r="D49" s="8" t="e">
        <f t="shared" si="1"/>
        <v>#DIV/0!</v>
      </c>
      <c r="F49" s="8">
        <v>3.125</v>
      </c>
      <c r="G49" s="8" t="e">
        <v>#DIV/0!</v>
      </c>
      <c r="H49" s="8" t="e">
        <v>#DIV/0!</v>
      </c>
    </row>
    <row r="50" spans="2:26" x14ac:dyDescent="0.25">
      <c r="B50" s="2">
        <v>0.78125</v>
      </c>
      <c r="C50" s="8" t="e">
        <f t="shared" si="0"/>
        <v>#DIV/0!</v>
      </c>
      <c r="D50" s="8" t="e">
        <f t="shared" si="1"/>
        <v>#DIV/0!</v>
      </c>
      <c r="F50" s="8">
        <v>0.78125</v>
      </c>
      <c r="G50" s="8" t="e">
        <v>#DIV/0!</v>
      </c>
      <c r="H50" s="8" t="e">
        <v>#DIV/0!</v>
      </c>
    </row>
    <row r="51" spans="2:26" x14ac:dyDescent="0.25">
      <c r="B51" s="3">
        <v>0.1953125</v>
      </c>
      <c r="C51" s="8" t="e">
        <f t="shared" si="0"/>
        <v>#DIV/0!</v>
      </c>
      <c r="D51" s="8" t="e">
        <f t="shared" si="1"/>
        <v>#DIV/0!</v>
      </c>
      <c r="F51" s="8">
        <v>0.1953125</v>
      </c>
      <c r="G51" s="8" t="e">
        <v>#DIV/0!</v>
      </c>
      <c r="H51" s="8" t="e">
        <v>#DIV/0!</v>
      </c>
    </row>
    <row r="52" spans="2:26" x14ac:dyDescent="0.25">
      <c r="B52" s="2">
        <v>4.8828125E-2</v>
      </c>
      <c r="C52" s="8" t="e">
        <f t="shared" si="0"/>
        <v>#DIV/0!</v>
      </c>
      <c r="D52" s="8" t="e">
        <f t="shared" si="1"/>
        <v>#DIV/0!</v>
      </c>
      <c r="F52" s="8" t="e">
        <v>#N/A</v>
      </c>
      <c r="G52" s="8" t="e">
        <v>#N/A</v>
      </c>
      <c r="H52" s="8" t="e">
        <v>#N/A</v>
      </c>
    </row>
    <row r="54" spans="2:26" hidden="1" x14ac:dyDescent="0.25">
      <c r="B54" s="8" t="e">
        <f t="array" ref="B54:D58">LINEST(LN(C46:C52),LN(B46:B52),TRUE,TRUE)</f>
        <v>#VALUE!</v>
      </c>
      <c r="C54" s="8" t="e">
        <v>#VALUE!</v>
      </c>
      <c r="D54" s="8" t="e">
        <v>#VALUE!</v>
      </c>
      <c r="F54" s="8" t="e">
        <f t="array" ref="F54:H58">LINEST(LN(C47:C52),LN(B47:B52),TRUE,TRUE)</f>
        <v>#VALUE!</v>
      </c>
      <c r="G54" s="8" t="e">
        <v>#VALUE!</v>
      </c>
      <c r="H54" s="8" t="e">
        <v>#VALUE!</v>
      </c>
      <c r="J54" s="8" t="e">
        <f t="array" ref="J54:L58">LINEST(LN(C46:C51),LN(B46:B51),TRUE,TRUE)</f>
        <v>#VALUE!</v>
      </c>
      <c r="K54" s="8" t="e">
        <v>#VALUE!</v>
      </c>
      <c r="L54" s="8" t="e">
        <v>#VALUE!</v>
      </c>
    </row>
    <row r="55" spans="2:26" hidden="1" x14ac:dyDescent="0.25">
      <c r="B55" s="8" t="e">
        <v>#VALUE!</v>
      </c>
      <c r="C55" s="8" t="e">
        <v>#VALUE!</v>
      </c>
      <c r="D55" s="8" t="e">
        <v>#VALUE!</v>
      </c>
      <c r="F55" s="8" t="e">
        <v>#VALUE!</v>
      </c>
      <c r="G55" s="8" t="e">
        <v>#VALUE!</v>
      </c>
      <c r="H55" s="8" t="e">
        <v>#VALUE!</v>
      </c>
      <c r="J55" s="8" t="e">
        <v>#VALUE!</v>
      </c>
      <c r="K55" s="8" t="e">
        <v>#VALUE!</v>
      </c>
      <c r="L55" s="8" t="e">
        <v>#VALUE!</v>
      </c>
    </row>
    <row r="56" spans="2:26" hidden="1" x14ac:dyDescent="0.25">
      <c r="B56" s="8" t="e">
        <v>#VALUE!</v>
      </c>
      <c r="C56" s="8" t="e">
        <v>#VALUE!</v>
      </c>
      <c r="D56" s="8" t="e">
        <v>#VALUE!</v>
      </c>
      <c r="F56" s="8" t="e">
        <v>#VALUE!</v>
      </c>
      <c r="G56" s="8" t="e">
        <v>#VALUE!</v>
      </c>
      <c r="H56" s="8" t="e">
        <v>#VALUE!</v>
      </c>
      <c r="J56" s="8" t="e">
        <v>#VALUE!</v>
      </c>
      <c r="K56" s="8" t="e">
        <v>#VALUE!</v>
      </c>
      <c r="L56" s="8" t="e">
        <v>#VALUE!</v>
      </c>
    </row>
    <row r="57" spans="2:26" hidden="1" x14ac:dyDescent="0.25">
      <c r="B57" s="8" t="e">
        <v>#VALUE!</v>
      </c>
      <c r="C57" s="8" t="e">
        <v>#VALUE!</v>
      </c>
      <c r="D57" s="8" t="e">
        <v>#VALUE!</v>
      </c>
      <c r="F57" s="8" t="e">
        <v>#VALUE!</v>
      </c>
      <c r="G57" s="8" t="e">
        <v>#VALUE!</v>
      </c>
      <c r="H57" s="8" t="e">
        <v>#VALUE!</v>
      </c>
      <c r="J57" s="8" t="e">
        <v>#VALUE!</v>
      </c>
      <c r="K57" s="8" t="e">
        <v>#VALUE!</v>
      </c>
      <c r="L57" s="8" t="e">
        <v>#VALUE!</v>
      </c>
    </row>
    <row r="58" spans="2:26" hidden="1" x14ac:dyDescent="0.25">
      <c r="B58" s="8" t="e">
        <v>#VALUE!</v>
      </c>
      <c r="C58" s="8" t="e">
        <v>#VALUE!</v>
      </c>
      <c r="D58" s="8" t="e">
        <v>#VALUE!</v>
      </c>
      <c r="F58" s="8" t="e">
        <v>#VALUE!</v>
      </c>
      <c r="G58" s="8" t="e">
        <v>#VALUE!</v>
      </c>
      <c r="H58" s="8" t="e">
        <v>#VALUE!</v>
      </c>
      <c r="J58" s="8" t="e">
        <v>#VALUE!</v>
      </c>
      <c r="K58" s="8" t="e">
        <v>#VALUE!</v>
      </c>
      <c r="L58" s="8" t="e">
        <v>#VALUE!</v>
      </c>
    </row>
    <row r="59" spans="2:26" hidden="1" x14ac:dyDescent="0.25">
      <c r="B59" s="8" t="e">
        <f>EXP(C54)</f>
        <v>#VALUE!</v>
      </c>
      <c r="C59" s="8" t="e">
        <f>B54</f>
        <v>#VALUE!</v>
      </c>
      <c r="F59" s="8" t="e">
        <f>EXP(G54)</f>
        <v>#VALUE!</v>
      </c>
      <c r="G59" s="8" t="e">
        <f>F54</f>
        <v>#VALUE!</v>
      </c>
      <c r="J59" s="8" t="e">
        <f>EXP(K54)</f>
        <v>#VALUE!</v>
      </c>
      <c r="K59" s="8" t="e">
        <f>J54</f>
        <v>#VALUE!</v>
      </c>
    </row>
    <row r="60" spans="2:26" hidden="1" x14ac:dyDescent="0.25">
      <c r="B60" s="12" t="e">
        <f>"y="&amp;TEXT(EXP(C54),"0.00")&amp;"x^("&amp;TEXT(B54,"0.0000")&amp;")"</f>
        <v>#VALUE!</v>
      </c>
      <c r="F60" s="12" t="e">
        <f>"y="&amp;TEXT(EXP(G54),"0.00")&amp;"x^("&amp;TEXT(F54,"0.0000")&amp;")"</f>
        <v>#VALUE!</v>
      </c>
      <c r="J60" s="12" t="e">
        <f>"y="&amp;TEXT(EXP(K54),"0.00")&amp;"x^("&amp;TEXT(J54,"0.0000")&amp;")"</f>
        <v>#VALUE!</v>
      </c>
      <c r="R60" s="8" t="e">
        <f>IF(AND(B56&gt;F56,B56&gt;J56),B56,IF(F56&gt;J56,F56,IF(J56&gt;F56,J56,"")))</f>
        <v>#VALUE!</v>
      </c>
    </row>
    <row r="61" spans="2:26" hidden="1" x14ac:dyDescent="0.25">
      <c r="N61" s="8" t="e">
        <f>IF($Y$62=1,IF(AND($B$58&gt;$F$58,$B$58&gt;$J$58),B60,IF($F$58&gt;$J$58,F60,IF($J$58&gt;$F$58,J60,""))),IF($Y$62=2,B60,IF($Y$62=3,F60,IF($Y$62=4,J60,""))))</f>
        <v>#VALUE!</v>
      </c>
    </row>
    <row r="62" spans="2:26" hidden="1" x14ac:dyDescent="0.25">
      <c r="B62" s="8" t="s">
        <v>9</v>
      </c>
      <c r="C62" s="8">
        <f>C33</f>
        <v>0</v>
      </c>
      <c r="D62" s="8" t="e">
        <f t="shared" ref="D62:D85" si="2">C62-$C$42</f>
        <v>#DIV/0!</v>
      </c>
      <c r="E62" s="8" t="e">
        <f>IF(D62&gt;0,(D62/$B$59)^(1/$C$59),"")</f>
        <v>#DIV/0!</v>
      </c>
      <c r="F62" s="8" t="e">
        <f>AVERAGE(E62:E64)</f>
        <v>#DIV/0!</v>
      </c>
      <c r="G62" s="8" t="e">
        <f>_xlfn.STDEV.P(E62:E64)</f>
        <v>#DIV/0!</v>
      </c>
      <c r="H62" s="8" t="e">
        <f>IF(AND(F62&lt;$B$46, F62&gt;$B$52),$B$425,$B$426)</f>
        <v>#DIV/0!</v>
      </c>
      <c r="J62" s="8" t="e">
        <f>IF(D62&gt;0,(D62/$F$59)^(1/$G$59),"")</f>
        <v>#DIV/0!</v>
      </c>
      <c r="K62" s="8" t="e">
        <f>AVERAGE(J62:J64)</f>
        <v>#DIV/0!</v>
      </c>
      <c r="L62" s="8" t="e">
        <f>_xlfn.STDEV.P(J62:J64)</f>
        <v>#DIV/0!</v>
      </c>
      <c r="M62" s="8" t="e">
        <f>IF(AND(K62&lt;$B$47, K62&gt;$B$52),$B$425,$B$426)</f>
        <v>#DIV/0!</v>
      </c>
      <c r="O62" s="8" t="e">
        <f>IF(D62&gt;0,(D62/$J$59)^(1/$K$59),"")</f>
        <v>#DIV/0!</v>
      </c>
      <c r="P62" s="8" t="e">
        <f>AVERAGE(O62:O64)</f>
        <v>#DIV/0!</v>
      </c>
      <c r="Q62" s="8" t="e">
        <f>_xlfn.STDEV.P(O62:O64)</f>
        <v>#DIV/0!</v>
      </c>
      <c r="R62" s="8" t="e">
        <f>IF(AND(P62&lt;$B$46,P62&gt;$B$51),$B$425,$B$426)</f>
        <v>#DIV/0!</v>
      </c>
      <c r="T62" s="8" t="e">
        <f>IF($Y$62=1,IF(AND($B$56&gt;$F$56,$B$56&gt;$J$56),F62,IF($F$56&gt;$J$56,K62,IF($J$56&gt;$F$56,P62,""))),IF($Y$62=2,F62,IF($Y$62=3,K62,IF($Y$62=4,P62,""))))</f>
        <v>#DIV/0!</v>
      </c>
      <c r="U62" s="8" t="e">
        <f>IF($Y$62=1,IF(AND($B$56&gt;$F$56,$B$56&gt;$J$56),G62,IF($F$56&gt;$J$56,L62,IF($J$56&gt;$F$56,Q62,""))),IF($Y$62=2,G62,IF($Y$62=3,L62,IF($Y$62=4,Q62,""))))</f>
        <v>#DIV/0!</v>
      </c>
      <c r="V62" s="8" t="e">
        <f>IF($Y$62=1,IF(AND($B$56&gt;$F$56,$B$56&gt;$J$56),H62,IF($F$56&gt;$J$56,M62,IF($J$56&gt;$F$56,R62,""))),IF($Y$62=2,H62,IF($Y$62=3,M62,IF($Y$62=4,R62,""))))</f>
        <v>#DIV/0!</v>
      </c>
      <c r="Y62" s="17">
        <v>4</v>
      </c>
      <c r="Z62" s="12" t="e">
        <f>"Automatic R^2="&amp;IF(AND(B56&gt;F56,B56&gt;J56),TEXT(B56,"0.00000"),IF(F56&gt;J56,TEXT(F56,"0.00000"),IF(J56&gt;F56,TEXT(J56,"0.00000"),"")))</f>
        <v>#VALUE!</v>
      </c>
    </row>
    <row r="63" spans="2:26" hidden="1" x14ac:dyDescent="0.25">
      <c r="B63" s="8" t="s">
        <v>9</v>
      </c>
      <c r="C63" s="8">
        <f>D33</f>
        <v>0</v>
      </c>
      <c r="D63" s="8" t="e">
        <f t="shared" si="2"/>
        <v>#DIV/0!</v>
      </c>
      <c r="E63" s="8" t="e">
        <f t="shared" ref="E63:E85" si="3">IF(D63&gt;0,(D63/$B$59)^(1/$C$59),"")</f>
        <v>#DIV/0!</v>
      </c>
      <c r="J63" s="8" t="e">
        <f t="shared" ref="J63:J85" si="4">IF(D63&gt;0,(D63/$F$59)^(1/$G$59),"")</f>
        <v>#DIV/0!</v>
      </c>
      <c r="O63" s="8" t="e">
        <f t="shared" ref="O63:O85" si="5">IF(D63&gt;0,(D63/$J$59)^(1/$K$59),"")</f>
        <v>#DIV/0!</v>
      </c>
      <c r="Y63" s="8" t="e">
        <f>IF(Y62=2,IF($B$56&gt;0.99,"Standard Curve Linear",IF($B$56&lt;$F$56,"Check Highest Dilution For Outlier",IF($B$56&lt;$J$56,"Check Lowest Dilution For Outlier",IF(AND($F$56&gt;$B$56,$J$56&gt;$B$56),"Check Dilution Series","Standard Curve Not Linear")))),IF(Y62=1,IF(R60&gt;0.99,"Automatic Standard Curve Linear","Automatic Standard Curve Not Linear"),IF(Y62=3,IF(F56&gt;0.99,"Abbreviated Standard Curve Linear","Abbreviated Standard Curve Not Linear"),IF(Y62=4,IF(J56&gt;0.99,"Abbreviated Standard Curve Linear","Abbreviated Standard Curve Not Linear"),""))))</f>
        <v>#VALUE!</v>
      </c>
      <c r="Z63" s="8" t="e">
        <f>"Full Standard Curve R^2="&amp;TEXT(B56,"0.00000")</f>
        <v>#VALUE!</v>
      </c>
    </row>
    <row r="64" spans="2:26" hidden="1" x14ac:dyDescent="0.25">
      <c r="B64" s="8" t="s">
        <v>9</v>
      </c>
      <c r="C64" s="8">
        <f>E33</f>
        <v>0</v>
      </c>
      <c r="D64" s="8" t="e">
        <f t="shared" si="2"/>
        <v>#DIV/0!</v>
      </c>
      <c r="E64" s="8" t="e">
        <f t="shared" si="3"/>
        <v>#DIV/0!</v>
      </c>
      <c r="J64" s="8" t="e">
        <f t="shared" si="4"/>
        <v>#DIV/0!</v>
      </c>
      <c r="O64" s="8" t="e">
        <f t="shared" si="5"/>
        <v>#DIV/0!</v>
      </c>
      <c r="Z64" s="8" t="e">
        <f>"Remove Top Point R^2="&amp;TEXT(F56,"0.00000")</f>
        <v>#VALUE!</v>
      </c>
    </row>
    <row r="65" spans="2:26" hidden="1" x14ac:dyDescent="0.25">
      <c r="B65" s="8" t="s">
        <v>10</v>
      </c>
      <c r="C65" s="8">
        <f>C34</f>
        <v>0</v>
      </c>
      <c r="D65" s="8" t="e">
        <f t="shared" si="2"/>
        <v>#DIV/0!</v>
      </c>
      <c r="E65" s="8" t="e">
        <f t="shared" si="3"/>
        <v>#DIV/0!</v>
      </c>
      <c r="F65" s="8" t="e">
        <f>AVERAGE(E65:E67)</f>
        <v>#DIV/0!</v>
      </c>
      <c r="G65" s="8" t="e">
        <f>_xlfn.STDEV.P(E65:E67)</f>
        <v>#DIV/0!</v>
      </c>
      <c r="H65" s="8" t="e">
        <f>IF(AND(F65&lt;$B$46, F65&gt;$B$52),$B$425,$B$426)</f>
        <v>#DIV/0!</v>
      </c>
      <c r="J65" s="8" t="e">
        <f t="shared" si="4"/>
        <v>#DIV/0!</v>
      </c>
      <c r="K65" s="8" t="e">
        <f>AVERAGE(J65:J67)</f>
        <v>#DIV/0!</v>
      </c>
      <c r="L65" s="8" t="e">
        <f>_xlfn.STDEV.P(J65:J67)</f>
        <v>#DIV/0!</v>
      </c>
      <c r="M65" s="8" t="e">
        <f>IF(AND(K65&lt;$B$47, K65&gt;$B$52),$B$425,$B$426)</f>
        <v>#DIV/0!</v>
      </c>
      <c r="O65" s="8" t="e">
        <f t="shared" si="5"/>
        <v>#DIV/0!</v>
      </c>
      <c r="P65" s="8" t="e">
        <f>AVERAGE(O65:O67)</f>
        <v>#DIV/0!</v>
      </c>
      <c r="Q65" s="8" t="e">
        <f>_xlfn.STDEV.P(O65:O67)</f>
        <v>#DIV/0!</v>
      </c>
      <c r="R65" s="8" t="e">
        <f>IF(AND(P65&lt;$B$46,P65&gt;$B$51),$B$425,$B$426)</f>
        <v>#DIV/0!</v>
      </c>
      <c r="T65" s="8" t="e">
        <f>IF($Y$62=1,IF(AND($B$56&gt;$F$56,$B$56&gt;$J$56),F65,IF($F$56&gt;$J$56,K65,IF($J$56&gt;$F$56,P65,""))),IF($Y$62=2,F65,IF($Y$62=3,K65,IF($Y$62=4,P65,""))))</f>
        <v>#DIV/0!</v>
      </c>
      <c r="U65" s="8" t="e">
        <f>IF($Y$62=1,IF(AND($B$56&gt;$F$56,$B$56&gt;$J$56),G65,IF($F$56&gt;$J$56,L65,IF($J$56&gt;$F$56,Q65,""))),IF($Y$62=2,G65,IF($Y$62=3,L65,IF($Y$62=4,Q65,""))))</f>
        <v>#DIV/0!</v>
      </c>
      <c r="V65" s="8" t="e">
        <f>IF($Y$62=1,IF(AND($B$56&gt;$F$56,$B$56&gt;$J$56),H65,IF($F$56&gt;$J$56,M65,IF($J$56&gt;$F$56,R65,""))),IF($Y$62=2,H65,IF($Y$62=3,M65,IF($Y$62=4,R65,""))))</f>
        <v>#DIV/0!</v>
      </c>
      <c r="Z65" s="8" t="e">
        <f>"Remove Bottom Point R^2="&amp;TEXT(J56,"0.00000")</f>
        <v>#VALUE!</v>
      </c>
    </row>
    <row r="66" spans="2:26" hidden="1" x14ac:dyDescent="0.25">
      <c r="B66" s="8" t="s">
        <v>10</v>
      </c>
      <c r="C66" s="8">
        <f>D34</f>
        <v>0</v>
      </c>
      <c r="D66" s="8" t="e">
        <f t="shared" si="2"/>
        <v>#DIV/0!</v>
      </c>
      <c r="E66" s="8" t="e">
        <f t="shared" si="3"/>
        <v>#DIV/0!</v>
      </c>
      <c r="J66" s="8" t="e">
        <f t="shared" si="4"/>
        <v>#DIV/0!</v>
      </c>
      <c r="O66" s="8" t="e">
        <f t="shared" si="5"/>
        <v>#DIV/0!</v>
      </c>
    </row>
    <row r="67" spans="2:26" hidden="1" x14ac:dyDescent="0.25">
      <c r="B67" s="8" t="s">
        <v>10</v>
      </c>
      <c r="C67" s="8">
        <f>E34</f>
        <v>0</v>
      </c>
      <c r="D67" s="8" t="e">
        <f t="shared" si="2"/>
        <v>#DIV/0!</v>
      </c>
      <c r="E67" s="8" t="e">
        <f t="shared" si="3"/>
        <v>#DIV/0!</v>
      </c>
      <c r="J67" s="8" t="e">
        <f t="shared" si="4"/>
        <v>#DIV/0!</v>
      </c>
      <c r="O67" s="8" t="e">
        <f t="shared" si="5"/>
        <v>#DIV/0!</v>
      </c>
    </row>
    <row r="68" spans="2:26" hidden="1" x14ac:dyDescent="0.25">
      <c r="B68" s="8" t="s">
        <v>11</v>
      </c>
      <c r="C68" s="8">
        <f>C35</f>
        <v>0</v>
      </c>
      <c r="D68" s="8" t="e">
        <f t="shared" si="2"/>
        <v>#DIV/0!</v>
      </c>
      <c r="E68" s="8" t="e">
        <f t="shared" si="3"/>
        <v>#DIV/0!</v>
      </c>
      <c r="F68" s="8" t="e">
        <f>AVERAGE(E68:E70)</f>
        <v>#DIV/0!</v>
      </c>
      <c r="G68" s="8" t="e">
        <f>_xlfn.STDEV.P(E68:E70)</f>
        <v>#DIV/0!</v>
      </c>
      <c r="H68" s="8" t="e">
        <f>IF(AND(F68&lt;$B$46, F68&gt;$B$52),$B$425,$B$426)</f>
        <v>#DIV/0!</v>
      </c>
      <c r="J68" s="8" t="e">
        <f t="shared" si="4"/>
        <v>#DIV/0!</v>
      </c>
      <c r="K68" s="8" t="e">
        <f>AVERAGE(J68:J70)</f>
        <v>#DIV/0!</v>
      </c>
      <c r="L68" s="8" t="e">
        <f>_xlfn.STDEV.P(J68:J70)</f>
        <v>#DIV/0!</v>
      </c>
      <c r="M68" s="8" t="e">
        <f>IF(AND(K68&lt;$B$47, K68&gt;$B$52),$B$425,$B$426)</f>
        <v>#DIV/0!</v>
      </c>
      <c r="O68" s="8" t="e">
        <f t="shared" si="5"/>
        <v>#DIV/0!</v>
      </c>
      <c r="P68" s="8" t="e">
        <f>AVERAGE(O68:O70)</f>
        <v>#DIV/0!</v>
      </c>
      <c r="Q68" s="8" t="e">
        <f>_xlfn.STDEV.P(O68:O70)</f>
        <v>#DIV/0!</v>
      </c>
      <c r="R68" s="8" t="e">
        <f>IF(AND(P68&lt;$B$46,P68&gt;$B$51),$B$425,$B$426)</f>
        <v>#DIV/0!</v>
      </c>
      <c r="T68" s="8" t="e">
        <f>IF($Y$62=1,IF(AND($B$56&gt;$F$56,$B$56&gt;$J$56),F68,IF($F$56&gt;$J$56,K68,IF($J$56&gt;$F$56,P68,""))),IF($Y$62=2,F68,IF($Y$62=3,K68,IF($Y$62=4,P68,""))))</f>
        <v>#DIV/0!</v>
      </c>
      <c r="U68" s="8" t="e">
        <f>IF($Y$62=1,IF(AND($B$56&gt;$F$56,$B$56&gt;$J$56),G68,IF($F$56&gt;$J$56,L68,IF($J$56&gt;$F$56,Q68,""))),IF($Y$62=2,G68,IF($Y$62=3,L68,IF($Y$62=4,Q68,""))))</f>
        <v>#DIV/0!</v>
      </c>
      <c r="V68" s="8" t="e">
        <f>IF($Y$62=1,IF(AND($B$56&gt;$F$56,$B$56&gt;$J$56),H68,IF($F$56&gt;$J$56,M68,IF($J$56&gt;$F$56,R68,""))),IF($Y$62=2,H68,IF($Y$62=3,M68,IF($Y$62=4,R68,""))))</f>
        <v>#DIV/0!</v>
      </c>
    </row>
    <row r="69" spans="2:26" hidden="1" x14ac:dyDescent="0.25">
      <c r="B69" s="8" t="s">
        <v>11</v>
      </c>
      <c r="C69" s="8">
        <f>D35</f>
        <v>0</v>
      </c>
      <c r="D69" s="8" t="e">
        <f t="shared" si="2"/>
        <v>#DIV/0!</v>
      </c>
      <c r="E69" s="8" t="e">
        <f t="shared" si="3"/>
        <v>#DIV/0!</v>
      </c>
      <c r="J69" s="8" t="e">
        <f t="shared" si="4"/>
        <v>#DIV/0!</v>
      </c>
      <c r="O69" s="8" t="e">
        <f t="shared" si="5"/>
        <v>#DIV/0!</v>
      </c>
    </row>
    <row r="70" spans="2:26" hidden="1" x14ac:dyDescent="0.25">
      <c r="B70" s="8" t="s">
        <v>11</v>
      </c>
      <c r="C70" s="8">
        <f>E35</f>
        <v>0</v>
      </c>
      <c r="D70" s="8" t="e">
        <f t="shared" si="2"/>
        <v>#DIV/0!</v>
      </c>
      <c r="E70" s="8" t="e">
        <f t="shared" si="3"/>
        <v>#DIV/0!</v>
      </c>
      <c r="J70" s="8" t="e">
        <f t="shared" si="4"/>
        <v>#DIV/0!</v>
      </c>
      <c r="O70" s="8" t="e">
        <f t="shared" si="5"/>
        <v>#DIV/0!</v>
      </c>
    </row>
    <row r="71" spans="2:26" hidden="1" x14ac:dyDescent="0.25">
      <c r="B71" s="8" t="s">
        <v>12</v>
      </c>
      <c r="C71" s="8">
        <f>C36</f>
        <v>0</v>
      </c>
      <c r="D71" s="8" t="e">
        <f t="shared" si="2"/>
        <v>#DIV/0!</v>
      </c>
      <c r="E71" s="8" t="e">
        <f t="shared" si="3"/>
        <v>#DIV/0!</v>
      </c>
      <c r="F71" s="8" t="e">
        <f>AVERAGE(E71:E73)</f>
        <v>#DIV/0!</v>
      </c>
      <c r="G71" s="8" t="e">
        <f>_xlfn.STDEV.P(E71:E73)</f>
        <v>#DIV/0!</v>
      </c>
      <c r="H71" s="8" t="e">
        <f>IF(AND(F71&lt;$B$46, F71&gt;$B$52),$B$425,$B$426)</f>
        <v>#DIV/0!</v>
      </c>
      <c r="J71" s="8" t="e">
        <f t="shared" si="4"/>
        <v>#DIV/0!</v>
      </c>
      <c r="K71" s="8" t="e">
        <f>AVERAGE(J71:J73)</f>
        <v>#DIV/0!</v>
      </c>
      <c r="L71" s="8" t="e">
        <f>_xlfn.STDEV.P(J71:J73)</f>
        <v>#DIV/0!</v>
      </c>
      <c r="M71" s="8" t="e">
        <f>IF(AND(K71&lt;$B$47, K71&gt;$B$52),$B$425,$B$426)</f>
        <v>#DIV/0!</v>
      </c>
      <c r="O71" s="8" t="e">
        <f t="shared" si="5"/>
        <v>#DIV/0!</v>
      </c>
      <c r="P71" s="8" t="e">
        <f>AVERAGE(O71:O73)</f>
        <v>#DIV/0!</v>
      </c>
      <c r="Q71" s="8" t="e">
        <f>_xlfn.STDEV.P(O71:O73)</f>
        <v>#DIV/0!</v>
      </c>
      <c r="R71" s="8" t="e">
        <f>IF(AND(P71&lt;$B$46,P71&gt;$B$51),$B$425,$B$426)</f>
        <v>#DIV/0!</v>
      </c>
      <c r="T71" s="8" t="e">
        <f>IF($Y$62=1,IF(AND($B$56&gt;$F$56,$B$56&gt;$J$56),F71,IF($F$56&gt;$J$56,K71,IF($J$56&gt;$F$56,P71,""))),IF($Y$62=2,F71,IF($Y$62=3,K71,IF($Y$62=4,P71,""))))</f>
        <v>#DIV/0!</v>
      </c>
      <c r="U71" s="8" t="e">
        <f>IF($Y$62=1,IF(AND($B$56&gt;$F$56,$B$56&gt;$J$56),G71,IF($F$56&gt;$J$56,L71,IF($J$56&gt;$F$56,Q71,""))),IF($Y$62=2,G71,IF($Y$62=3,L71,IF($Y$62=4,Q71,""))))</f>
        <v>#DIV/0!</v>
      </c>
      <c r="V71" s="8" t="e">
        <f>IF($Y$62=1,IF(AND($B$56&gt;$F$56,$B$56&gt;$J$56),H71,IF($F$56&gt;$J$56,M71,IF($J$56&gt;$F$56,R71,""))),IF($Y$62=2,H71,IF($Y$62=3,M71,IF($Y$62=4,R71,""))))</f>
        <v>#DIV/0!</v>
      </c>
    </row>
    <row r="72" spans="2:26" hidden="1" x14ac:dyDescent="0.25">
      <c r="B72" s="8" t="s">
        <v>12</v>
      </c>
      <c r="C72" s="8">
        <f>D36</f>
        <v>0</v>
      </c>
      <c r="D72" s="8" t="e">
        <f t="shared" si="2"/>
        <v>#DIV/0!</v>
      </c>
      <c r="E72" s="8" t="e">
        <f t="shared" si="3"/>
        <v>#DIV/0!</v>
      </c>
      <c r="J72" s="8" t="e">
        <f t="shared" si="4"/>
        <v>#DIV/0!</v>
      </c>
      <c r="O72" s="8" t="e">
        <f t="shared" si="5"/>
        <v>#DIV/0!</v>
      </c>
    </row>
    <row r="73" spans="2:26" hidden="1" x14ac:dyDescent="0.25">
      <c r="B73" s="8" t="s">
        <v>12</v>
      </c>
      <c r="C73" s="8">
        <f>E36</f>
        <v>0</v>
      </c>
      <c r="D73" s="8" t="e">
        <f t="shared" si="2"/>
        <v>#DIV/0!</v>
      </c>
      <c r="E73" s="8" t="e">
        <f t="shared" si="3"/>
        <v>#DIV/0!</v>
      </c>
      <c r="J73" s="8" t="e">
        <f t="shared" si="4"/>
        <v>#DIV/0!</v>
      </c>
      <c r="O73" s="8" t="e">
        <f t="shared" si="5"/>
        <v>#DIV/0!</v>
      </c>
    </row>
    <row r="74" spans="2:26" hidden="1" x14ac:dyDescent="0.25">
      <c r="B74" s="8" t="s">
        <v>13</v>
      </c>
      <c r="C74" s="8">
        <f>C37</f>
        <v>0</v>
      </c>
      <c r="D74" s="8" t="e">
        <f t="shared" si="2"/>
        <v>#DIV/0!</v>
      </c>
      <c r="E74" s="8" t="e">
        <f t="shared" si="3"/>
        <v>#DIV/0!</v>
      </c>
      <c r="F74" s="8" t="e">
        <f>AVERAGE(E74:E76)</f>
        <v>#DIV/0!</v>
      </c>
      <c r="G74" s="8" t="e">
        <f>_xlfn.STDEV.P(E74:E76)</f>
        <v>#DIV/0!</v>
      </c>
      <c r="H74" s="8" t="e">
        <f>IF(AND(F74&lt;$B$46, F74&gt;$B$52),$B$425,$B$426)</f>
        <v>#DIV/0!</v>
      </c>
      <c r="J74" s="8" t="e">
        <f t="shared" si="4"/>
        <v>#DIV/0!</v>
      </c>
      <c r="K74" s="8" t="e">
        <f>AVERAGE(J74:J76)</f>
        <v>#DIV/0!</v>
      </c>
      <c r="L74" s="8" t="e">
        <f>_xlfn.STDEV.P(J74:J76)</f>
        <v>#DIV/0!</v>
      </c>
      <c r="M74" s="8" t="e">
        <f>IF(AND(K74&lt;$B$47, K74&gt;$B$52),$B$425,$B$426)</f>
        <v>#DIV/0!</v>
      </c>
      <c r="O74" s="8" t="e">
        <f t="shared" si="5"/>
        <v>#DIV/0!</v>
      </c>
      <c r="P74" s="8" t="e">
        <f>AVERAGE(O74:O76)</f>
        <v>#DIV/0!</v>
      </c>
      <c r="Q74" s="8" t="e">
        <f>_xlfn.STDEV.P(O74:O76)</f>
        <v>#DIV/0!</v>
      </c>
      <c r="R74" s="8" t="e">
        <f>IF(AND(P74&lt;$B$46,P74&gt;$B$51),$B$425,$B$426)</f>
        <v>#DIV/0!</v>
      </c>
      <c r="T74" s="8" t="e">
        <f>IF($Y$62=1,IF(AND($B$56&gt;$F$56,$B$56&gt;$J$56),F74,IF($F$56&gt;$J$56,K74,IF($J$56&gt;$F$56,P74,""))),IF($Y$62=2,F74,IF($Y$62=3,K74,IF($Y$62=4,P74,""))))</f>
        <v>#DIV/0!</v>
      </c>
      <c r="U74" s="8" t="e">
        <f>IF($Y$62=1,IF(AND($B$56&gt;$F$56,$B$56&gt;$J$56),G74,IF($F$56&gt;$J$56,L74,IF($J$56&gt;$F$56,Q74,""))),IF($Y$62=2,G74,IF($Y$62=3,L74,IF($Y$62=4,Q74,""))))</f>
        <v>#DIV/0!</v>
      </c>
      <c r="V74" s="8" t="e">
        <f>IF($Y$62=1,IF(AND($B$56&gt;$F$56,$B$56&gt;$J$56),H74,IF($F$56&gt;$J$56,M74,IF($J$56&gt;$F$56,R74,""))),IF($Y$62=2,H74,IF($Y$62=3,M74,IF($Y$62=4,R74,""))))</f>
        <v>#DIV/0!</v>
      </c>
    </row>
    <row r="75" spans="2:26" hidden="1" x14ac:dyDescent="0.25">
      <c r="B75" s="8" t="s">
        <v>13</v>
      </c>
      <c r="C75" s="8">
        <f>D37</f>
        <v>0</v>
      </c>
      <c r="D75" s="8" t="e">
        <f t="shared" si="2"/>
        <v>#DIV/0!</v>
      </c>
      <c r="E75" s="8" t="e">
        <f t="shared" si="3"/>
        <v>#DIV/0!</v>
      </c>
      <c r="J75" s="8" t="e">
        <f t="shared" si="4"/>
        <v>#DIV/0!</v>
      </c>
      <c r="O75" s="8" t="e">
        <f t="shared" si="5"/>
        <v>#DIV/0!</v>
      </c>
    </row>
    <row r="76" spans="2:26" hidden="1" x14ac:dyDescent="0.25">
      <c r="B76" s="8" t="s">
        <v>13</v>
      </c>
      <c r="C76" s="8">
        <f>E37</f>
        <v>0</v>
      </c>
      <c r="D76" s="8" t="e">
        <f t="shared" si="2"/>
        <v>#DIV/0!</v>
      </c>
      <c r="E76" s="8" t="e">
        <f t="shared" si="3"/>
        <v>#DIV/0!</v>
      </c>
      <c r="J76" s="8" t="e">
        <f t="shared" si="4"/>
        <v>#DIV/0!</v>
      </c>
      <c r="O76" s="8" t="e">
        <f t="shared" si="5"/>
        <v>#DIV/0!</v>
      </c>
    </row>
    <row r="77" spans="2:26" hidden="1" x14ac:dyDescent="0.25">
      <c r="B77" s="8" t="s">
        <v>14</v>
      </c>
      <c r="C77" s="8">
        <f>C38</f>
        <v>0</v>
      </c>
      <c r="D77" s="8" t="e">
        <f t="shared" si="2"/>
        <v>#DIV/0!</v>
      </c>
      <c r="E77" s="8" t="e">
        <f t="shared" si="3"/>
        <v>#DIV/0!</v>
      </c>
      <c r="F77" s="8" t="e">
        <f>AVERAGE(E77:E79)</f>
        <v>#DIV/0!</v>
      </c>
      <c r="G77" s="8" t="e">
        <f>_xlfn.STDEV.P(E77:E79)</f>
        <v>#DIV/0!</v>
      </c>
      <c r="H77" s="8" t="e">
        <f>IF(AND(F77&lt;$B$46, F77&gt;$B$52),$B$425,$B$426)</f>
        <v>#DIV/0!</v>
      </c>
      <c r="J77" s="8" t="e">
        <f t="shared" si="4"/>
        <v>#DIV/0!</v>
      </c>
      <c r="K77" s="8" t="e">
        <f>AVERAGE(J77:J79)</f>
        <v>#DIV/0!</v>
      </c>
      <c r="L77" s="8" t="e">
        <f>_xlfn.STDEV.P(J77:J79)</f>
        <v>#DIV/0!</v>
      </c>
      <c r="M77" s="8" t="e">
        <f>IF(AND(K77&lt;$B$47, K77&gt;$B$52),$B$425,$B$426)</f>
        <v>#DIV/0!</v>
      </c>
      <c r="O77" s="8" t="e">
        <f t="shared" si="5"/>
        <v>#DIV/0!</v>
      </c>
      <c r="P77" s="8" t="e">
        <f>AVERAGE(O77:O79)</f>
        <v>#DIV/0!</v>
      </c>
      <c r="Q77" s="8" t="e">
        <f>_xlfn.STDEV.P(O77:O79)</f>
        <v>#DIV/0!</v>
      </c>
      <c r="R77" s="8" t="e">
        <f>IF(AND(P77&lt;$B$46,P77&gt;$B$51),$B$425,$B$426)</f>
        <v>#DIV/0!</v>
      </c>
      <c r="T77" s="8" t="e">
        <f>IF($Y$62=1,IF(AND($B$56&gt;$F$56,$B$56&gt;$J$56),F77,IF($F$56&gt;$J$56,K77,IF($J$56&gt;$F$56,P77,""))),IF($Y$62=2,F77,IF($Y$62=3,K77,IF($Y$62=4,P77,""))))</f>
        <v>#DIV/0!</v>
      </c>
      <c r="U77" s="8" t="e">
        <f>IF($Y$62=1,IF(AND($B$56&gt;$F$56,$B$56&gt;$J$56),G77,IF($F$56&gt;$J$56,L77,IF($J$56&gt;$F$56,Q77,""))),IF($Y$62=2,G77,IF($Y$62=3,L77,IF($Y$62=4,Q77,""))))</f>
        <v>#DIV/0!</v>
      </c>
      <c r="V77" s="8" t="e">
        <f>IF($Y$62=1,IF(AND($B$56&gt;$F$56,$B$56&gt;$J$56),H77,IF($F$56&gt;$J$56,M77,IF($J$56&gt;$F$56,R77,""))),IF($Y$62=2,H77,IF($Y$62=3,M77,IF($Y$62=4,R77,""))))</f>
        <v>#DIV/0!</v>
      </c>
    </row>
    <row r="78" spans="2:26" hidden="1" x14ac:dyDescent="0.25">
      <c r="B78" s="8" t="s">
        <v>14</v>
      </c>
      <c r="C78" s="8">
        <f>D38</f>
        <v>0</v>
      </c>
      <c r="D78" s="8" t="e">
        <f t="shared" si="2"/>
        <v>#DIV/0!</v>
      </c>
      <c r="E78" s="8" t="e">
        <f t="shared" si="3"/>
        <v>#DIV/0!</v>
      </c>
      <c r="J78" s="8" t="e">
        <f t="shared" si="4"/>
        <v>#DIV/0!</v>
      </c>
      <c r="O78" s="8" t="e">
        <f t="shared" si="5"/>
        <v>#DIV/0!</v>
      </c>
    </row>
    <row r="79" spans="2:26" hidden="1" x14ac:dyDescent="0.25">
      <c r="B79" s="8" t="s">
        <v>14</v>
      </c>
      <c r="C79" s="8">
        <f>E38</f>
        <v>0</v>
      </c>
      <c r="D79" s="8" t="e">
        <f t="shared" si="2"/>
        <v>#DIV/0!</v>
      </c>
      <c r="E79" s="8" t="e">
        <f t="shared" si="3"/>
        <v>#DIV/0!</v>
      </c>
      <c r="J79" s="8" t="e">
        <f t="shared" si="4"/>
        <v>#DIV/0!</v>
      </c>
      <c r="O79" s="8" t="e">
        <f t="shared" si="5"/>
        <v>#DIV/0!</v>
      </c>
    </row>
    <row r="80" spans="2:26" hidden="1" x14ac:dyDescent="0.25">
      <c r="B80" s="8" t="s">
        <v>15</v>
      </c>
      <c r="C80" s="8">
        <f>C39</f>
        <v>0</v>
      </c>
      <c r="D80" s="8" t="e">
        <f t="shared" si="2"/>
        <v>#DIV/0!</v>
      </c>
      <c r="E80" s="8" t="e">
        <f t="shared" si="3"/>
        <v>#DIV/0!</v>
      </c>
      <c r="F80" s="8" t="e">
        <f>AVERAGE(E80:E82)</f>
        <v>#DIV/0!</v>
      </c>
      <c r="G80" s="8" t="e">
        <f>_xlfn.STDEV.P(E80:E82)</f>
        <v>#DIV/0!</v>
      </c>
      <c r="H80" s="8" t="e">
        <f>IF(AND(F80&lt;$B$46, F80&gt;$B$52),$B$425,$B$426)</f>
        <v>#DIV/0!</v>
      </c>
      <c r="J80" s="8" t="e">
        <f t="shared" si="4"/>
        <v>#DIV/0!</v>
      </c>
      <c r="K80" s="8" t="e">
        <f>AVERAGE(J80:J82)</f>
        <v>#DIV/0!</v>
      </c>
      <c r="L80" s="8" t="e">
        <f>_xlfn.STDEV.P(J80:J82)</f>
        <v>#DIV/0!</v>
      </c>
      <c r="M80" s="8" t="e">
        <f>IF(AND(K80&lt;$B$47, K80&gt;$B$52),$B$425,$B$426)</f>
        <v>#DIV/0!</v>
      </c>
      <c r="O80" s="8" t="e">
        <f t="shared" si="5"/>
        <v>#DIV/0!</v>
      </c>
      <c r="P80" s="8" t="e">
        <f>AVERAGE(O80:O82)</f>
        <v>#DIV/0!</v>
      </c>
      <c r="Q80" s="8" t="e">
        <f>_xlfn.STDEV.P(O80:O82)</f>
        <v>#DIV/0!</v>
      </c>
      <c r="R80" s="8" t="e">
        <f>IF(AND(P80&lt;$B$46,P80&gt;$B$51),$B$425,$B$426)</f>
        <v>#DIV/0!</v>
      </c>
      <c r="T80" s="8" t="e">
        <f>IF($Y$62=1,IF(AND($B$56&gt;$F$56,$B$56&gt;$J$56),F80,IF($F$56&gt;$J$56,K80,IF($J$56&gt;$F$56,P80,""))),IF($Y$62=2,F80,IF($Y$62=3,K80,IF($Y$62=4,P80,""))))</f>
        <v>#DIV/0!</v>
      </c>
      <c r="U80" s="8" t="e">
        <f>IF($Y$62=1,IF(AND($B$56&gt;$F$56,$B$56&gt;$J$56),G80,IF($F$56&gt;$J$56,L80,IF($J$56&gt;$F$56,Q80,""))),IF($Y$62=2,G80,IF($Y$62=3,L80,IF($Y$62=4,Q80,""))))</f>
        <v>#DIV/0!</v>
      </c>
      <c r="V80" s="8" t="e">
        <f>IF($Y$62=1,IF(AND($B$56&gt;$F$56,$B$56&gt;$J$56),H80,IF($F$56&gt;$J$56,M80,IF($J$56&gt;$F$56,R80,""))),IF($Y$62=2,H80,IF($Y$62=3,M80,IF($Y$62=4,R80,""))))</f>
        <v>#DIV/0!</v>
      </c>
    </row>
    <row r="81" spans="2:22" hidden="1" x14ac:dyDescent="0.25">
      <c r="B81" s="8" t="s">
        <v>15</v>
      </c>
      <c r="C81" s="8">
        <f>D39</f>
        <v>0</v>
      </c>
      <c r="D81" s="8" t="e">
        <f t="shared" si="2"/>
        <v>#DIV/0!</v>
      </c>
      <c r="E81" s="8" t="e">
        <f t="shared" si="3"/>
        <v>#DIV/0!</v>
      </c>
      <c r="J81" s="8" t="e">
        <f t="shared" si="4"/>
        <v>#DIV/0!</v>
      </c>
      <c r="O81" s="8" t="e">
        <f t="shared" si="5"/>
        <v>#DIV/0!</v>
      </c>
    </row>
    <row r="82" spans="2:22" hidden="1" x14ac:dyDescent="0.25">
      <c r="B82" s="8" t="s">
        <v>15</v>
      </c>
      <c r="C82" s="8">
        <f>E39</f>
        <v>0</v>
      </c>
      <c r="D82" s="8" t="e">
        <f t="shared" si="2"/>
        <v>#DIV/0!</v>
      </c>
      <c r="E82" s="8" t="e">
        <f t="shared" si="3"/>
        <v>#DIV/0!</v>
      </c>
      <c r="J82" s="8" t="e">
        <f t="shared" si="4"/>
        <v>#DIV/0!</v>
      </c>
      <c r="O82" s="8" t="e">
        <f t="shared" si="5"/>
        <v>#DIV/0!</v>
      </c>
    </row>
    <row r="83" spans="2:22" ht="15" hidden="1" customHeight="1" x14ac:dyDescent="0.25">
      <c r="B83" s="8" t="s">
        <v>16</v>
      </c>
      <c r="C83" s="8">
        <f>C40</f>
        <v>0</v>
      </c>
      <c r="D83" s="8" t="e">
        <f t="shared" si="2"/>
        <v>#DIV/0!</v>
      </c>
      <c r="E83" s="8" t="e">
        <f t="shared" si="3"/>
        <v>#DIV/0!</v>
      </c>
      <c r="F83" s="8" t="e">
        <f>AVERAGE(E83:E85)</f>
        <v>#DIV/0!</v>
      </c>
      <c r="G83" s="8" t="e">
        <f>_xlfn.STDEV.P(E83:E85)</f>
        <v>#DIV/0!</v>
      </c>
      <c r="H83" s="8" t="e">
        <f>IF(AND(F83&lt;$B$46, F83&gt;$B$52),$B$425,$B$426)</f>
        <v>#DIV/0!</v>
      </c>
      <c r="J83" s="8" t="e">
        <f t="shared" si="4"/>
        <v>#DIV/0!</v>
      </c>
      <c r="K83" s="8" t="e">
        <f>AVERAGE(J83:J85)</f>
        <v>#DIV/0!</v>
      </c>
      <c r="L83" s="8" t="e">
        <f>_xlfn.STDEV.P(J83:J85)</f>
        <v>#DIV/0!</v>
      </c>
      <c r="M83" s="8" t="e">
        <f>IF(AND(K83&lt;$B$47, K83&gt;$B$52),$B$425,$B$426)</f>
        <v>#DIV/0!</v>
      </c>
      <c r="O83" s="8" t="e">
        <f t="shared" si="5"/>
        <v>#DIV/0!</v>
      </c>
      <c r="P83" s="8" t="e">
        <f>AVERAGE(O83:O85)</f>
        <v>#DIV/0!</v>
      </c>
      <c r="Q83" s="8" t="e">
        <f>_xlfn.STDEV.P(O83:O85)</f>
        <v>#DIV/0!</v>
      </c>
      <c r="R83" s="8" t="e">
        <f>IF(AND(P83&lt;$B$46,P83&gt;$B$51),$B$425,$B$426)</f>
        <v>#DIV/0!</v>
      </c>
      <c r="T83" s="8" t="e">
        <f>IF($Y$62=1,IF(AND($B$56&gt;$F$56,$B$56&gt;$J$56),F83,IF($F$56&gt;$J$56,K83,IF($J$56&gt;$F$56,P83,""))),IF($Y$62=2,F83,IF($Y$62=3,K83,IF($Y$62=4,P83,""))))</f>
        <v>#DIV/0!</v>
      </c>
      <c r="U83" s="8" t="e">
        <f>IF($Y$62=1,IF(AND($B$56&gt;$F$56,$B$56&gt;$J$56),G83,IF($F$56&gt;$J$56,L83,IF($J$56&gt;$F$56,Q83,""))),IF($Y$62=2,G83,IF($Y$62=3,L83,IF($Y$62=4,Q83,""))))</f>
        <v>#DIV/0!</v>
      </c>
      <c r="V83" s="8" t="e">
        <f>IF($Y$62=1,IF(AND($B$56&gt;$F$56,$B$56&gt;$J$56),H83,IF($F$56&gt;$J$56,M83,IF($J$56&gt;$F$56,R83,""))),IF($Y$62=2,H83,IF($Y$62=3,M83,IF($Y$62=4,R83,""))))</f>
        <v>#DIV/0!</v>
      </c>
    </row>
    <row r="84" spans="2:22" ht="15" hidden="1" customHeight="1" x14ac:dyDescent="0.25">
      <c r="B84" s="8" t="s">
        <v>16</v>
      </c>
      <c r="C84" s="8">
        <f>D40</f>
        <v>0</v>
      </c>
      <c r="D84" s="8" t="e">
        <f t="shared" si="2"/>
        <v>#DIV/0!</v>
      </c>
      <c r="E84" s="8" t="e">
        <f t="shared" si="3"/>
        <v>#DIV/0!</v>
      </c>
      <c r="J84" s="8" t="e">
        <f t="shared" si="4"/>
        <v>#DIV/0!</v>
      </c>
      <c r="O84" s="8" t="e">
        <f t="shared" si="5"/>
        <v>#DIV/0!</v>
      </c>
    </row>
    <row r="85" spans="2:22" hidden="1" x14ac:dyDescent="0.25">
      <c r="B85" s="8" t="s">
        <v>16</v>
      </c>
      <c r="C85" s="8">
        <f>E40</f>
        <v>0</v>
      </c>
      <c r="D85" s="8" t="e">
        <f t="shared" si="2"/>
        <v>#DIV/0!</v>
      </c>
      <c r="E85" s="8" t="e">
        <f t="shared" si="3"/>
        <v>#DIV/0!</v>
      </c>
      <c r="J85" s="8" t="e">
        <f t="shared" si="4"/>
        <v>#DIV/0!</v>
      </c>
      <c r="O85" s="8" t="e">
        <f t="shared" si="5"/>
        <v>#DIV/0!</v>
      </c>
    </row>
    <row r="86" spans="2:22" hidden="1" x14ac:dyDescent="0.25">
      <c r="B86" s="8" t="s">
        <v>17</v>
      </c>
      <c r="C86" s="8">
        <f>F25</f>
        <v>0</v>
      </c>
      <c r="D86" s="8" t="e">
        <f t="shared" ref="D86:D200" si="6">C86-$C$42</f>
        <v>#DIV/0!</v>
      </c>
      <c r="E86" s="8" t="e">
        <f>IF(D86&gt;0,(D86/$B$59)^(1/$C$59),"")</f>
        <v>#DIV/0!</v>
      </c>
      <c r="F86" s="8" t="e">
        <f>AVERAGE(E86:E88)</f>
        <v>#DIV/0!</v>
      </c>
      <c r="G86" s="8" t="e">
        <f>_xlfn.STDEV.P(E86:E88)</f>
        <v>#DIV/0!</v>
      </c>
      <c r="H86" s="8" t="e">
        <f>IF(AND(F86&lt;$B$46, F86&gt;$B$52),$B$425,$B$426)</f>
        <v>#DIV/0!</v>
      </c>
      <c r="J86" s="8" t="e">
        <f>IF(D86&gt;0,(D86/$F$59)^(1/$G$59),"")</f>
        <v>#DIV/0!</v>
      </c>
      <c r="K86" s="8" t="e">
        <f>AVERAGE(J86:J88)</f>
        <v>#DIV/0!</v>
      </c>
      <c r="L86" s="8" t="e">
        <f>_xlfn.STDEV.P(J86:J88)</f>
        <v>#DIV/0!</v>
      </c>
      <c r="M86" s="8" t="e">
        <f>IF(AND(K86&lt;$B$47, K86&gt;$B$52),$B$425,$B$426)</f>
        <v>#DIV/0!</v>
      </c>
      <c r="O86" s="8" t="e">
        <f>IF(D86&gt;0,(D86/$J$59)^(1/$K$59),"")</f>
        <v>#DIV/0!</v>
      </c>
      <c r="P86" s="8" t="e">
        <f>AVERAGE(O86:O88)</f>
        <v>#DIV/0!</v>
      </c>
      <c r="Q86" s="8" t="e">
        <f>_xlfn.STDEV.P(O86:O88)</f>
        <v>#DIV/0!</v>
      </c>
      <c r="R86" s="8" t="e">
        <f>IF(AND(P86&lt;$B$46,P86&gt;$B$51),$B$425,$B$426)</f>
        <v>#DIV/0!</v>
      </c>
      <c r="T86" s="8" t="e">
        <f>IF($Y$62=1,IF(AND($B$56&gt;$F$56,$B$56&gt;$J$56),F86,IF($F$56&gt;$J$56,K86,IF($J$56&gt;$F$56,P86,""))),IF($Y$62=2,F86,IF($Y$62=3,K86,IF($Y$62=4,P86,""))))</f>
        <v>#DIV/0!</v>
      </c>
      <c r="U86" s="8" t="e">
        <f>IF($Y$62=1,IF(AND($B$56&gt;$F$56,$B$56&gt;$J$56),G86,IF($F$56&gt;$J$56,L86,IF($J$56&gt;$F$56,Q86,""))),IF($Y$62=2,G86,IF($Y$62=3,L86,IF($Y$62=4,Q86,""))))</f>
        <v>#DIV/0!</v>
      </c>
      <c r="V86" s="8" t="e">
        <f>IF($Y$62=1,IF(AND($B$56&gt;$F$56,$B$56&gt;$J$56),H86,IF($F$56&gt;$J$56,M86,IF($J$56&gt;$F$56,R86,""))),IF($Y$62=2,H86,IF($Y$62=3,M86,IF($Y$62=4,R86,""))))</f>
        <v>#DIV/0!</v>
      </c>
    </row>
    <row r="87" spans="2:22" hidden="1" x14ac:dyDescent="0.25">
      <c r="B87" s="8" t="s">
        <v>17</v>
      </c>
      <c r="C87" s="8">
        <f>G25</f>
        <v>0</v>
      </c>
      <c r="D87" s="8" t="e">
        <f t="shared" si="6"/>
        <v>#DIV/0!</v>
      </c>
      <c r="E87" s="8" t="e">
        <f t="shared" ref="E87:E198" si="7">IF(D87&gt;0,(D87/$B$59)^(1/$C$59),"")</f>
        <v>#DIV/0!</v>
      </c>
      <c r="J87" s="8" t="e">
        <f t="shared" ref="J87:J198" si="8">IF(D87&gt;0,(D87/$F$59)^(1/$G$59),"")</f>
        <v>#DIV/0!</v>
      </c>
      <c r="O87" s="8" t="e">
        <f t="shared" ref="O87:O198" si="9">IF(D87&gt;0,(D87/$J$59)^(1/$K$59),"")</f>
        <v>#DIV/0!</v>
      </c>
    </row>
    <row r="88" spans="2:22" hidden="1" x14ac:dyDescent="0.25">
      <c r="B88" s="8" t="s">
        <v>17</v>
      </c>
      <c r="C88" s="8">
        <f>H25</f>
        <v>0</v>
      </c>
      <c r="D88" s="8" t="e">
        <f t="shared" si="6"/>
        <v>#DIV/0!</v>
      </c>
      <c r="E88" s="8" t="e">
        <f t="shared" si="7"/>
        <v>#DIV/0!</v>
      </c>
      <c r="J88" s="8" t="e">
        <f t="shared" si="8"/>
        <v>#DIV/0!</v>
      </c>
      <c r="O88" s="8" t="e">
        <f t="shared" si="9"/>
        <v>#DIV/0!</v>
      </c>
    </row>
    <row r="89" spans="2:22" hidden="1" x14ac:dyDescent="0.25">
      <c r="B89" s="8" t="s">
        <v>18</v>
      </c>
      <c r="C89" s="8">
        <f>F26</f>
        <v>0</v>
      </c>
      <c r="D89" s="8" t="e">
        <f t="shared" si="6"/>
        <v>#DIV/0!</v>
      </c>
      <c r="E89" s="8" t="e">
        <f t="shared" si="7"/>
        <v>#DIV/0!</v>
      </c>
      <c r="F89" s="8" t="e">
        <f>AVERAGE(E89:E91)</f>
        <v>#DIV/0!</v>
      </c>
      <c r="G89" s="8" t="e">
        <f>_xlfn.STDEV.P(E89:E91)</f>
        <v>#DIV/0!</v>
      </c>
      <c r="H89" s="8" t="e">
        <f>IF(AND(F89&lt;$B$46, F89&gt;$B$52),$B$425,$B$426)</f>
        <v>#DIV/0!</v>
      </c>
      <c r="J89" s="8" t="e">
        <f t="shared" si="8"/>
        <v>#DIV/0!</v>
      </c>
      <c r="K89" s="8" t="e">
        <f>AVERAGE(J89:J91)</f>
        <v>#DIV/0!</v>
      </c>
      <c r="L89" s="8" t="e">
        <f>_xlfn.STDEV.P(J89:J91)</f>
        <v>#DIV/0!</v>
      </c>
      <c r="M89" s="8" t="e">
        <f>IF(AND(K89&lt;$B$47, K89&gt;$B$52),$B$425,$B$426)</f>
        <v>#DIV/0!</v>
      </c>
      <c r="O89" s="8" t="e">
        <f t="shared" si="9"/>
        <v>#DIV/0!</v>
      </c>
      <c r="P89" s="8" t="e">
        <f>AVERAGE(O89:O91)</f>
        <v>#DIV/0!</v>
      </c>
      <c r="Q89" s="8" t="e">
        <f>_xlfn.STDEV.P(O89:O91)</f>
        <v>#DIV/0!</v>
      </c>
      <c r="R89" s="8" t="e">
        <f>IF(AND(P89&lt;$B$46,P89&gt;$B$51),$B$425,$B$426)</f>
        <v>#DIV/0!</v>
      </c>
      <c r="T89" s="8" t="e">
        <f>IF($Y$62=1,IF(AND($B$56&gt;$F$56,$B$56&gt;$J$56),F89,IF($F$56&gt;$J$56,K89,IF($J$56&gt;$F$56,P89,""))),IF($Y$62=2,F89,IF($Y$62=3,K89,IF($Y$62=4,P89,""))))</f>
        <v>#DIV/0!</v>
      </c>
      <c r="U89" s="8" t="e">
        <f>IF($Y$62=1,IF(AND($B$56&gt;$F$56,$B$56&gt;$J$56),G89,IF($F$56&gt;$J$56,L89,IF($J$56&gt;$F$56,Q89,""))),IF($Y$62=2,G89,IF($Y$62=3,L89,IF($Y$62=4,Q89,""))))</f>
        <v>#DIV/0!</v>
      </c>
      <c r="V89" s="8" t="e">
        <f>IF($Y$62=1,IF(AND($B$56&gt;$F$56,$B$56&gt;$J$56),H89,IF($F$56&gt;$J$56,M89,IF($J$56&gt;$F$56,R89,""))),IF($Y$62=2,H89,IF($Y$62=3,M89,IF($Y$62=4,R89,""))))</f>
        <v>#DIV/0!</v>
      </c>
    </row>
    <row r="90" spans="2:22" hidden="1" x14ac:dyDescent="0.25">
      <c r="B90" s="8" t="s">
        <v>18</v>
      </c>
      <c r="C90" s="8">
        <f>G26</f>
        <v>0</v>
      </c>
      <c r="D90" s="8" t="e">
        <f t="shared" si="6"/>
        <v>#DIV/0!</v>
      </c>
      <c r="E90" s="8" t="e">
        <f t="shared" si="7"/>
        <v>#DIV/0!</v>
      </c>
      <c r="J90" s="8" t="e">
        <f t="shared" si="8"/>
        <v>#DIV/0!</v>
      </c>
      <c r="O90" s="8" t="e">
        <f t="shared" si="9"/>
        <v>#DIV/0!</v>
      </c>
    </row>
    <row r="91" spans="2:22" hidden="1" x14ac:dyDescent="0.25">
      <c r="B91" s="8" t="s">
        <v>18</v>
      </c>
      <c r="C91" s="8">
        <f>H26</f>
        <v>0</v>
      </c>
      <c r="D91" s="8" t="e">
        <f t="shared" si="6"/>
        <v>#DIV/0!</v>
      </c>
      <c r="E91" s="8" t="e">
        <f t="shared" si="7"/>
        <v>#DIV/0!</v>
      </c>
      <c r="J91" s="8" t="e">
        <f t="shared" si="8"/>
        <v>#DIV/0!</v>
      </c>
      <c r="O91" s="8" t="e">
        <f t="shared" si="9"/>
        <v>#DIV/0!</v>
      </c>
    </row>
    <row r="92" spans="2:22" hidden="1" x14ac:dyDescent="0.25">
      <c r="B92" s="8" t="s">
        <v>19</v>
      </c>
      <c r="C92" s="8">
        <f>F27</f>
        <v>0</v>
      </c>
      <c r="D92" s="8" t="e">
        <f t="shared" si="6"/>
        <v>#DIV/0!</v>
      </c>
      <c r="E92" s="8" t="e">
        <f t="shared" si="7"/>
        <v>#DIV/0!</v>
      </c>
      <c r="F92" s="8" t="e">
        <f>AVERAGE(E92:E94)</f>
        <v>#DIV/0!</v>
      </c>
      <c r="G92" s="8" t="e">
        <f>_xlfn.STDEV.P(E92:E94)</f>
        <v>#DIV/0!</v>
      </c>
      <c r="H92" s="8" t="e">
        <f>IF(AND(F92&lt;$B$46, F92&gt;$B$52),$B$425,$B$426)</f>
        <v>#DIV/0!</v>
      </c>
      <c r="J92" s="8" t="e">
        <f t="shared" si="8"/>
        <v>#DIV/0!</v>
      </c>
      <c r="K92" s="8" t="e">
        <f>AVERAGE(J92:J94)</f>
        <v>#DIV/0!</v>
      </c>
      <c r="L92" s="8" t="e">
        <f>_xlfn.STDEV.P(J92:J94)</f>
        <v>#DIV/0!</v>
      </c>
      <c r="M92" s="8" t="e">
        <f>IF(AND(K92&lt;$B$47, K92&gt;$B$52),$B$425,$B$426)</f>
        <v>#DIV/0!</v>
      </c>
      <c r="O92" s="8" t="e">
        <f t="shared" si="9"/>
        <v>#DIV/0!</v>
      </c>
      <c r="P92" s="8" t="e">
        <f>AVERAGE(O92:O94)</f>
        <v>#DIV/0!</v>
      </c>
      <c r="Q92" s="8" t="e">
        <f>_xlfn.STDEV.P(O92:O94)</f>
        <v>#DIV/0!</v>
      </c>
      <c r="R92" s="8" t="e">
        <f>IF(AND(P92&lt;$B$46,P92&gt;$B$51),$B$425,$B$426)</f>
        <v>#DIV/0!</v>
      </c>
      <c r="T92" s="8" t="e">
        <f>IF($Y$62=1,IF(AND($B$56&gt;$F$56,$B$56&gt;$J$56),F92,IF($F$56&gt;$J$56,K92,IF($J$56&gt;$F$56,P92,""))),IF($Y$62=2,F92,IF($Y$62=3,K92,IF($Y$62=4,P92,""))))</f>
        <v>#DIV/0!</v>
      </c>
      <c r="U92" s="8" t="e">
        <f>IF($Y$62=1,IF(AND($B$56&gt;$F$56,$B$56&gt;$J$56),G92,IF($F$56&gt;$J$56,L92,IF($J$56&gt;$F$56,Q92,""))),IF($Y$62=2,G92,IF($Y$62=3,L92,IF($Y$62=4,Q92,""))))</f>
        <v>#DIV/0!</v>
      </c>
      <c r="V92" s="8" t="e">
        <f>IF($Y$62=1,IF(AND($B$56&gt;$F$56,$B$56&gt;$J$56),H92,IF($F$56&gt;$J$56,M92,IF($J$56&gt;$F$56,R92,""))),IF($Y$62=2,H92,IF($Y$62=3,M92,IF($Y$62=4,R92,""))))</f>
        <v>#DIV/0!</v>
      </c>
    </row>
    <row r="93" spans="2:22" hidden="1" x14ac:dyDescent="0.25">
      <c r="B93" s="8" t="s">
        <v>19</v>
      </c>
      <c r="C93" s="8">
        <f>G27</f>
        <v>0</v>
      </c>
      <c r="D93" s="8" t="e">
        <f t="shared" si="6"/>
        <v>#DIV/0!</v>
      </c>
      <c r="E93" s="8" t="e">
        <f t="shared" si="7"/>
        <v>#DIV/0!</v>
      </c>
      <c r="J93" s="8" t="e">
        <f t="shared" si="8"/>
        <v>#DIV/0!</v>
      </c>
      <c r="O93" s="8" t="e">
        <f t="shared" si="9"/>
        <v>#DIV/0!</v>
      </c>
    </row>
    <row r="94" spans="2:22" hidden="1" x14ac:dyDescent="0.25">
      <c r="B94" s="8" t="s">
        <v>19</v>
      </c>
      <c r="C94" s="8">
        <f>H27</f>
        <v>0</v>
      </c>
      <c r="D94" s="8" t="e">
        <f t="shared" si="6"/>
        <v>#DIV/0!</v>
      </c>
      <c r="E94" s="8" t="e">
        <f t="shared" si="7"/>
        <v>#DIV/0!</v>
      </c>
      <c r="J94" s="8" t="e">
        <f t="shared" si="8"/>
        <v>#DIV/0!</v>
      </c>
      <c r="O94" s="8" t="e">
        <f t="shared" si="9"/>
        <v>#DIV/0!</v>
      </c>
    </row>
    <row r="95" spans="2:22" hidden="1" x14ac:dyDescent="0.25">
      <c r="B95" s="8" t="s">
        <v>20</v>
      </c>
      <c r="C95" s="8">
        <f>F28</f>
        <v>0</v>
      </c>
      <c r="D95" s="8" t="e">
        <f t="shared" si="6"/>
        <v>#DIV/0!</v>
      </c>
      <c r="E95" s="8" t="e">
        <f t="shared" si="7"/>
        <v>#DIV/0!</v>
      </c>
      <c r="F95" s="8" t="e">
        <f>AVERAGE(E95:E97)</f>
        <v>#DIV/0!</v>
      </c>
      <c r="G95" s="8" t="e">
        <f>_xlfn.STDEV.P(E95:E97)</f>
        <v>#DIV/0!</v>
      </c>
      <c r="H95" s="8" t="e">
        <f>IF(AND(F95&lt;$B$46, F95&gt;$B$52),$B$425,$B$426)</f>
        <v>#DIV/0!</v>
      </c>
      <c r="J95" s="8" t="e">
        <f t="shared" si="8"/>
        <v>#DIV/0!</v>
      </c>
      <c r="K95" s="8" t="e">
        <f>AVERAGE(J95:J97)</f>
        <v>#DIV/0!</v>
      </c>
      <c r="L95" s="8" t="e">
        <f>_xlfn.STDEV.P(J95:J97)</f>
        <v>#DIV/0!</v>
      </c>
      <c r="M95" s="8" t="e">
        <f>IF(AND(K95&lt;$B$47, K95&gt;$B$52),$B$425,$B$426)</f>
        <v>#DIV/0!</v>
      </c>
      <c r="O95" s="8" t="e">
        <f t="shared" si="9"/>
        <v>#DIV/0!</v>
      </c>
      <c r="P95" s="8" t="e">
        <f>AVERAGE(O95:O97)</f>
        <v>#DIV/0!</v>
      </c>
      <c r="Q95" s="8" t="e">
        <f>_xlfn.STDEV.P(O95:O97)</f>
        <v>#DIV/0!</v>
      </c>
      <c r="R95" s="8" t="e">
        <f>IF(AND(P95&lt;$B$46,P95&gt;$B$51),$B$425,$B$426)</f>
        <v>#DIV/0!</v>
      </c>
      <c r="T95" s="8" t="e">
        <f>IF($Y$62=1,IF(AND($B$56&gt;$F$56,$B$56&gt;$J$56),F95,IF($F$56&gt;$J$56,K95,IF($J$56&gt;$F$56,P95,""))),IF($Y$62=2,F95,IF($Y$62=3,K95,IF($Y$62=4,P95,""))))</f>
        <v>#DIV/0!</v>
      </c>
      <c r="U95" s="8" t="e">
        <f>IF($Y$62=1,IF(AND($B$56&gt;$F$56,$B$56&gt;$J$56),G95,IF($F$56&gt;$J$56,L95,IF($J$56&gt;$F$56,Q95,""))),IF($Y$62=2,G95,IF($Y$62=3,L95,IF($Y$62=4,Q95,""))))</f>
        <v>#DIV/0!</v>
      </c>
      <c r="V95" s="8" t="e">
        <f>IF($Y$62=1,IF(AND($B$56&gt;$F$56,$B$56&gt;$J$56),H95,IF($F$56&gt;$J$56,M95,IF($J$56&gt;$F$56,R95,""))),IF($Y$62=2,H95,IF($Y$62=3,M95,IF($Y$62=4,R95,""))))</f>
        <v>#DIV/0!</v>
      </c>
    </row>
    <row r="96" spans="2:22" hidden="1" x14ac:dyDescent="0.25">
      <c r="B96" s="8" t="s">
        <v>20</v>
      </c>
      <c r="C96" s="8">
        <f>G28</f>
        <v>0</v>
      </c>
      <c r="D96" s="8" t="e">
        <f t="shared" si="6"/>
        <v>#DIV/0!</v>
      </c>
      <c r="E96" s="8" t="e">
        <f t="shared" si="7"/>
        <v>#DIV/0!</v>
      </c>
      <c r="J96" s="8" t="e">
        <f t="shared" si="8"/>
        <v>#DIV/0!</v>
      </c>
      <c r="O96" s="8" t="e">
        <f t="shared" si="9"/>
        <v>#DIV/0!</v>
      </c>
    </row>
    <row r="97" spans="2:22" hidden="1" x14ac:dyDescent="0.25">
      <c r="B97" s="8" t="s">
        <v>20</v>
      </c>
      <c r="C97" s="8">
        <f>H28</f>
        <v>0</v>
      </c>
      <c r="D97" s="8" t="e">
        <f t="shared" si="6"/>
        <v>#DIV/0!</v>
      </c>
      <c r="E97" s="8" t="e">
        <f t="shared" si="7"/>
        <v>#DIV/0!</v>
      </c>
      <c r="J97" s="8" t="e">
        <f t="shared" si="8"/>
        <v>#DIV/0!</v>
      </c>
      <c r="O97" s="8" t="e">
        <f t="shared" si="9"/>
        <v>#DIV/0!</v>
      </c>
    </row>
    <row r="98" spans="2:22" hidden="1" x14ac:dyDescent="0.25">
      <c r="B98" s="8" t="s">
        <v>21</v>
      </c>
      <c r="C98" s="8">
        <f>F29</f>
        <v>0</v>
      </c>
      <c r="D98" s="8" t="e">
        <f t="shared" si="6"/>
        <v>#DIV/0!</v>
      </c>
      <c r="E98" s="8" t="e">
        <f t="shared" si="7"/>
        <v>#DIV/0!</v>
      </c>
      <c r="F98" s="8" t="e">
        <f>AVERAGE(E98:E100)</f>
        <v>#DIV/0!</v>
      </c>
      <c r="G98" s="8" t="e">
        <f>_xlfn.STDEV.P(E98:E100)</f>
        <v>#DIV/0!</v>
      </c>
      <c r="H98" s="8" t="e">
        <f>IF(AND(F98&lt;$B$46, F98&gt;$B$52),$B$425,$B$426)</f>
        <v>#DIV/0!</v>
      </c>
      <c r="J98" s="8" t="e">
        <f t="shared" si="8"/>
        <v>#DIV/0!</v>
      </c>
      <c r="K98" s="8" t="e">
        <f>AVERAGE(J98:J100)</f>
        <v>#DIV/0!</v>
      </c>
      <c r="L98" s="8" t="e">
        <f>_xlfn.STDEV.P(J98:J100)</f>
        <v>#DIV/0!</v>
      </c>
      <c r="M98" s="8" t="e">
        <f>IF(AND(K98&lt;$B$47, K98&gt;$B$52),$B$425,$B$426)</f>
        <v>#DIV/0!</v>
      </c>
      <c r="O98" s="8" t="e">
        <f t="shared" si="9"/>
        <v>#DIV/0!</v>
      </c>
      <c r="P98" s="8" t="e">
        <f>AVERAGE(O98:O100)</f>
        <v>#DIV/0!</v>
      </c>
      <c r="Q98" s="8" t="e">
        <f>_xlfn.STDEV.P(O98:O100)</f>
        <v>#DIV/0!</v>
      </c>
      <c r="R98" s="8" t="e">
        <f>IF(AND(P98&lt;$B$46,P98&gt;$B$51),$B$425,$B$426)</f>
        <v>#DIV/0!</v>
      </c>
      <c r="T98" s="8" t="e">
        <f>IF($Y$62=1,IF(AND($B$56&gt;$F$56,$B$56&gt;$J$56),F98,IF($F$56&gt;$J$56,K98,IF($J$56&gt;$F$56,P98,""))),IF($Y$62=2,F98,IF($Y$62=3,K98,IF($Y$62=4,P98,""))))</f>
        <v>#DIV/0!</v>
      </c>
      <c r="U98" s="8" t="e">
        <f>IF($Y$62=1,IF(AND($B$56&gt;$F$56,$B$56&gt;$J$56),G98,IF($F$56&gt;$J$56,L98,IF($J$56&gt;$F$56,Q98,""))),IF($Y$62=2,G98,IF($Y$62=3,L98,IF($Y$62=4,Q98,""))))</f>
        <v>#DIV/0!</v>
      </c>
      <c r="V98" s="8" t="e">
        <f>IF($Y$62=1,IF(AND($B$56&gt;$F$56,$B$56&gt;$J$56),H98,IF($F$56&gt;$J$56,M98,IF($J$56&gt;$F$56,R98,""))),IF($Y$62=2,H98,IF($Y$62=3,M98,IF($Y$62=4,R98,""))))</f>
        <v>#DIV/0!</v>
      </c>
    </row>
    <row r="99" spans="2:22" hidden="1" x14ac:dyDescent="0.25">
      <c r="B99" s="8" t="s">
        <v>21</v>
      </c>
      <c r="C99" s="8">
        <f>G29</f>
        <v>0</v>
      </c>
      <c r="D99" s="8" t="e">
        <f t="shared" si="6"/>
        <v>#DIV/0!</v>
      </c>
      <c r="E99" s="8" t="e">
        <f t="shared" si="7"/>
        <v>#DIV/0!</v>
      </c>
      <c r="J99" s="8" t="e">
        <f t="shared" si="8"/>
        <v>#DIV/0!</v>
      </c>
      <c r="O99" s="8" t="e">
        <f t="shared" si="9"/>
        <v>#DIV/0!</v>
      </c>
    </row>
    <row r="100" spans="2:22" hidden="1" x14ac:dyDescent="0.25">
      <c r="B100" s="8" t="s">
        <v>21</v>
      </c>
      <c r="C100" s="8">
        <f>H29</f>
        <v>0</v>
      </c>
      <c r="D100" s="8" t="e">
        <f t="shared" si="6"/>
        <v>#DIV/0!</v>
      </c>
      <c r="E100" s="8" t="e">
        <f t="shared" si="7"/>
        <v>#DIV/0!</v>
      </c>
      <c r="J100" s="8" t="e">
        <f t="shared" si="8"/>
        <v>#DIV/0!</v>
      </c>
      <c r="O100" s="8" t="e">
        <f t="shared" si="9"/>
        <v>#DIV/0!</v>
      </c>
    </row>
    <row r="101" spans="2:22" hidden="1" x14ac:dyDescent="0.25">
      <c r="B101" s="8" t="s">
        <v>22</v>
      </c>
      <c r="C101" s="8">
        <f>F30</f>
        <v>0</v>
      </c>
      <c r="D101" s="8" t="e">
        <f t="shared" si="6"/>
        <v>#DIV/0!</v>
      </c>
      <c r="E101" s="8" t="e">
        <f t="shared" si="7"/>
        <v>#DIV/0!</v>
      </c>
      <c r="F101" s="8" t="e">
        <f>AVERAGE(E101:E103)</f>
        <v>#DIV/0!</v>
      </c>
      <c r="G101" s="8" t="e">
        <f>_xlfn.STDEV.P(E101:E103)</f>
        <v>#DIV/0!</v>
      </c>
      <c r="H101" s="8" t="e">
        <f>IF(AND(F101&lt;$B$46, F101&gt;$B$52),$B$425,$B$426)</f>
        <v>#DIV/0!</v>
      </c>
      <c r="J101" s="8" t="e">
        <f t="shared" si="8"/>
        <v>#DIV/0!</v>
      </c>
      <c r="K101" s="8" t="e">
        <f>AVERAGE(J101:J103)</f>
        <v>#DIV/0!</v>
      </c>
      <c r="L101" s="8" t="e">
        <f>_xlfn.STDEV.P(J101:J103)</f>
        <v>#DIV/0!</v>
      </c>
      <c r="M101" s="8" t="e">
        <f>IF(AND(K101&lt;$B$47, K101&gt;$B$52),$B$425,$B$426)</f>
        <v>#DIV/0!</v>
      </c>
      <c r="O101" s="8" t="e">
        <f t="shared" si="9"/>
        <v>#DIV/0!</v>
      </c>
      <c r="P101" s="8" t="e">
        <f>AVERAGE(O101:O103)</f>
        <v>#DIV/0!</v>
      </c>
      <c r="Q101" s="8" t="e">
        <f>_xlfn.STDEV.P(O101:O103)</f>
        <v>#DIV/0!</v>
      </c>
      <c r="R101" s="8" t="e">
        <f>IF(AND(P101&lt;$B$46,P101&gt;$B$51),$B$425,$B$426)</f>
        <v>#DIV/0!</v>
      </c>
      <c r="T101" s="8" t="e">
        <f>IF($Y$62=1,IF(AND($B$56&gt;$F$56,$B$56&gt;$J$56),F101,IF($F$56&gt;$J$56,K101,IF($J$56&gt;$F$56,P101,""))),IF($Y$62=2,F101,IF($Y$62=3,K101,IF($Y$62=4,P101,""))))</f>
        <v>#DIV/0!</v>
      </c>
      <c r="U101" s="8" t="e">
        <f>IF($Y$62=1,IF(AND($B$56&gt;$F$56,$B$56&gt;$J$56),G101,IF($F$56&gt;$J$56,L101,IF($J$56&gt;$F$56,Q101,""))),IF($Y$62=2,G101,IF($Y$62=3,L101,IF($Y$62=4,Q101,""))))</f>
        <v>#DIV/0!</v>
      </c>
      <c r="V101" s="8" t="e">
        <f>IF($Y$62=1,IF(AND($B$56&gt;$F$56,$B$56&gt;$J$56),H101,IF($F$56&gt;$J$56,M101,IF($J$56&gt;$F$56,R101,""))),IF($Y$62=2,H101,IF($Y$62=3,M101,IF($Y$62=4,R101,""))))</f>
        <v>#DIV/0!</v>
      </c>
    </row>
    <row r="102" spans="2:22" hidden="1" x14ac:dyDescent="0.25">
      <c r="B102" s="8" t="s">
        <v>22</v>
      </c>
      <c r="C102" s="8">
        <f>G30</f>
        <v>0</v>
      </c>
      <c r="D102" s="8" t="e">
        <f t="shared" si="6"/>
        <v>#DIV/0!</v>
      </c>
      <c r="E102" s="8" t="e">
        <f t="shared" si="7"/>
        <v>#DIV/0!</v>
      </c>
      <c r="J102" s="8" t="e">
        <f t="shared" si="8"/>
        <v>#DIV/0!</v>
      </c>
      <c r="O102" s="8" t="e">
        <f t="shared" si="9"/>
        <v>#DIV/0!</v>
      </c>
    </row>
    <row r="103" spans="2:22" hidden="1" x14ac:dyDescent="0.25">
      <c r="B103" s="8" t="s">
        <v>22</v>
      </c>
      <c r="C103" s="8">
        <f>H30</f>
        <v>0</v>
      </c>
      <c r="D103" s="8" t="e">
        <f t="shared" si="6"/>
        <v>#DIV/0!</v>
      </c>
      <c r="E103" s="8" t="e">
        <f t="shared" si="7"/>
        <v>#DIV/0!</v>
      </c>
      <c r="J103" s="8" t="e">
        <f t="shared" si="8"/>
        <v>#DIV/0!</v>
      </c>
      <c r="O103" s="8" t="e">
        <f t="shared" si="9"/>
        <v>#DIV/0!</v>
      </c>
    </row>
    <row r="104" spans="2:22" hidden="1" x14ac:dyDescent="0.25">
      <c r="B104" s="8" t="s">
        <v>23</v>
      </c>
      <c r="C104" s="8">
        <f>F31</f>
        <v>0</v>
      </c>
      <c r="D104" s="8" t="e">
        <f t="shared" si="6"/>
        <v>#DIV/0!</v>
      </c>
      <c r="E104" s="8" t="e">
        <f t="shared" si="7"/>
        <v>#DIV/0!</v>
      </c>
      <c r="F104" s="8" t="e">
        <f>AVERAGE(E104:E106)</f>
        <v>#DIV/0!</v>
      </c>
      <c r="G104" s="8" t="e">
        <f>_xlfn.STDEV.P(E104:E106)</f>
        <v>#DIV/0!</v>
      </c>
      <c r="H104" s="8" t="e">
        <f>IF(AND(F104&lt;$B$46, F104&gt;$B$52),$B$425,$B$426)</f>
        <v>#DIV/0!</v>
      </c>
      <c r="J104" s="8" t="e">
        <f t="shared" si="8"/>
        <v>#DIV/0!</v>
      </c>
      <c r="K104" s="8" t="e">
        <f>AVERAGE(J104:J106)</f>
        <v>#DIV/0!</v>
      </c>
      <c r="L104" s="8" t="e">
        <f>_xlfn.STDEV.P(J104:J106)</f>
        <v>#DIV/0!</v>
      </c>
      <c r="M104" s="8" t="e">
        <f>IF(AND(K104&lt;$B$47, K104&gt;$B$52),$B$425,$B$426)</f>
        <v>#DIV/0!</v>
      </c>
      <c r="O104" s="8" t="e">
        <f t="shared" si="9"/>
        <v>#DIV/0!</v>
      </c>
      <c r="P104" s="8" t="e">
        <f>AVERAGE(O104:O106)</f>
        <v>#DIV/0!</v>
      </c>
      <c r="Q104" s="8" t="e">
        <f>_xlfn.STDEV.P(O104:O106)</f>
        <v>#DIV/0!</v>
      </c>
      <c r="R104" s="8" t="e">
        <f>IF(AND(P104&lt;$B$46,P104&gt;$B$51),$B$425,$B$426)</f>
        <v>#DIV/0!</v>
      </c>
      <c r="T104" s="8" t="e">
        <f>IF($Y$62=1,IF(AND($B$56&gt;$F$56,$B$56&gt;$J$56),F104,IF($F$56&gt;$J$56,K104,IF($J$56&gt;$F$56,P104,""))),IF($Y$62=2,F104,IF($Y$62=3,K104,IF($Y$62=4,P104,""))))</f>
        <v>#DIV/0!</v>
      </c>
      <c r="U104" s="8" t="e">
        <f>IF($Y$62=1,IF(AND($B$56&gt;$F$56,$B$56&gt;$J$56),G104,IF($F$56&gt;$J$56,L104,IF($J$56&gt;$F$56,Q104,""))),IF($Y$62=2,G104,IF($Y$62=3,L104,IF($Y$62=4,Q104,""))))</f>
        <v>#DIV/0!</v>
      </c>
      <c r="V104" s="8" t="e">
        <f>IF($Y$62=1,IF(AND($B$56&gt;$F$56,$B$56&gt;$J$56),H104,IF($F$56&gt;$J$56,M104,IF($J$56&gt;$F$56,R104,""))),IF($Y$62=2,H104,IF($Y$62=3,M104,IF($Y$62=4,R104,""))))</f>
        <v>#DIV/0!</v>
      </c>
    </row>
    <row r="105" spans="2:22" hidden="1" x14ac:dyDescent="0.25">
      <c r="B105" s="8" t="s">
        <v>23</v>
      </c>
      <c r="C105" s="8">
        <f>G31</f>
        <v>0</v>
      </c>
      <c r="D105" s="8" t="e">
        <f t="shared" si="6"/>
        <v>#DIV/0!</v>
      </c>
      <c r="E105" s="8" t="e">
        <f t="shared" si="7"/>
        <v>#DIV/0!</v>
      </c>
      <c r="J105" s="8" t="e">
        <f t="shared" si="8"/>
        <v>#DIV/0!</v>
      </c>
      <c r="O105" s="8" t="e">
        <f t="shared" si="9"/>
        <v>#DIV/0!</v>
      </c>
    </row>
    <row r="106" spans="2:22" hidden="1" x14ac:dyDescent="0.25">
      <c r="B106" s="8" t="s">
        <v>23</v>
      </c>
      <c r="C106" s="8">
        <f>H31</f>
        <v>0</v>
      </c>
      <c r="D106" s="8" t="e">
        <f t="shared" si="6"/>
        <v>#DIV/0!</v>
      </c>
      <c r="E106" s="8" t="e">
        <f t="shared" si="7"/>
        <v>#DIV/0!</v>
      </c>
      <c r="J106" s="8" t="e">
        <f t="shared" si="8"/>
        <v>#DIV/0!</v>
      </c>
      <c r="O106" s="8" t="e">
        <f t="shared" si="9"/>
        <v>#DIV/0!</v>
      </c>
    </row>
    <row r="107" spans="2:22" hidden="1" x14ac:dyDescent="0.25">
      <c r="B107" s="8" t="s">
        <v>24</v>
      </c>
      <c r="C107" s="8">
        <f>F32</f>
        <v>0</v>
      </c>
      <c r="D107" s="8" t="e">
        <f t="shared" si="6"/>
        <v>#DIV/0!</v>
      </c>
      <c r="E107" s="8" t="e">
        <f t="shared" si="7"/>
        <v>#DIV/0!</v>
      </c>
      <c r="F107" s="8" t="e">
        <f>AVERAGE(E107:E109)</f>
        <v>#DIV/0!</v>
      </c>
      <c r="G107" s="8" t="e">
        <f>_xlfn.STDEV.P(E107:E109)</f>
        <v>#DIV/0!</v>
      </c>
      <c r="H107" s="8" t="e">
        <f>IF(AND(F107&lt;$B$46, F107&gt;$B$52),$B$425,$B$426)</f>
        <v>#DIV/0!</v>
      </c>
      <c r="J107" s="8" t="e">
        <f t="shared" si="8"/>
        <v>#DIV/0!</v>
      </c>
      <c r="K107" s="8" t="e">
        <f>AVERAGE(J107:J109)</f>
        <v>#DIV/0!</v>
      </c>
      <c r="L107" s="8" t="e">
        <f>_xlfn.STDEV.P(J107:J109)</f>
        <v>#DIV/0!</v>
      </c>
      <c r="M107" s="8" t="e">
        <f>IF(AND(K107&lt;$B$47, K107&gt;$B$52),$B$425,$B$426)</f>
        <v>#DIV/0!</v>
      </c>
      <c r="O107" s="8" t="e">
        <f t="shared" si="9"/>
        <v>#DIV/0!</v>
      </c>
      <c r="P107" s="8" t="e">
        <f>AVERAGE(O107:O109)</f>
        <v>#DIV/0!</v>
      </c>
      <c r="Q107" s="8" t="e">
        <f>_xlfn.STDEV.P(O107:O109)</f>
        <v>#DIV/0!</v>
      </c>
      <c r="R107" s="8" t="e">
        <f>IF(AND(P107&lt;$B$46,P107&gt;$B$51),$B$425,$B$426)</f>
        <v>#DIV/0!</v>
      </c>
      <c r="T107" s="8" t="e">
        <f>IF($Y$62=1,IF(AND($B$56&gt;$F$56,$B$56&gt;$J$56),F107,IF($F$56&gt;$J$56,K107,IF($J$56&gt;$F$56,P107,""))),IF($Y$62=2,F107,IF($Y$62=3,K107,IF($Y$62=4,P107,""))))</f>
        <v>#DIV/0!</v>
      </c>
      <c r="U107" s="8" t="e">
        <f>IF($Y$62=1,IF(AND($B$56&gt;$F$56,$B$56&gt;$J$56),G107,IF($F$56&gt;$J$56,L107,IF($J$56&gt;$F$56,Q107,""))),IF($Y$62=2,G107,IF($Y$62=3,L107,IF($Y$62=4,Q107,""))))</f>
        <v>#DIV/0!</v>
      </c>
      <c r="V107" s="8" t="e">
        <f>IF($Y$62=1,IF(AND($B$56&gt;$F$56,$B$56&gt;$J$56),H107,IF($F$56&gt;$J$56,M107,IF($J$56&gt;$F$56,R107,""))),IF($Y$62=2,H107,IF($Y$62=3,M107,IF($Y$62=4,R107,""))))</f>
        <v>#DIV/0!</v>
      </c>
    </row>
    <row r="108" spans="2:22" hidden="1" x14ac:dyDescent="0.25">
      <c r="B108" s="8" t="s">
        <v>24</v>
      </c>
      <c r="C108" s="8">
        <f>G32</f>
        <v>0</v>
      </c>
      <c r="D108" s="8" t="e">
        <f t="shared" si="6"/>
        <v>#DIV/0!</v>
      </c>
      <c r="E108" s="8" t="e">
        <f t="shared" si="7"/>
        <v>#DIV/0!</v>
      </c>
      <c r="J108" s="8" t="e">
        <f t="shared" si="8"/>
        <v>#DIV/0!</v>
      </c>
      <c r="O108" s="8" t="e">
        <f t="shared" si="9"/>
        <v>#DIV/0!</v>
      </c>
    </row>
    <row r="109" spans="2:22" hidden="1" x14ac:dyDescent="0.25">
      <c r="B109" s="8" t="s">
        <v>24</v>
      </c>
      <c r="C109" s="8">
        <f>H32</f>
        <v>0</v>
      </c>
      <c r="D109" s="8" t="e">
        <f t="shared" si="6"/>
        <v>#DIV/0!</v>
      </c>
      <c r="E109" s="8" t="e">
        <f t="shared" si="7"/>
        <v>#DIV/0!</v>
      </c>
      <c r="J109" s="8" t="e">
        <f t="shared" si="8"/>
        <v>#DIV/0!</v>
      </c>
      <c r="O109" s="8" t="e">
        <f t="shared" si="9"/>
        <v>#DIV/0!</v>
      </c>
    </row>
    <row r="110" spans="2:22" hidden="1" x14ac:dyDescent="0.25">
      <c r="B110" s="8" t="s">
        <v>25</v>
      </c>
      <c r="C110" s="8">
        <f>F33</f>
        <v>0</v>
      </c>
      <c r="D110" s="8" t="e">
        <f t="shared" ref="D110:D133" si="10">C110-$C$42</f>
        <v>#DIV/0!</v>
      </c>
      <c r="E110" s="8" t="e">
        <f>IF(D110&gt;0,(D110/$B$59)^(1/$C$59),"")</f>
        <v>#DIV/0!</v>
      </c>
      <c r="F110" s="8" t="e">
        <f>AVERAGE(E110:E112)</f>
        <v>#DIV/0!</v>
      </c>
      <c r="G110" s="8" t="e">
        <f>_xlfn.STDEV.P(E110:E112)</f>
        <v>#DIV/0!</v>
      </c>
      <c r="H110" s="8" t="e">
        <f>IF(AND(F110&lt;$B$46, F110&gt;$B$52),$B$425,$B$426)</f>
        <v>#DIV/0!</v>
      </c>
      <c r="J110" s="8" t="e">
        <f>IF(D110&gt;0,(D110/$F$59)^(1/$G$59),"")</f>
        <v>#DIV/0!</v>
      </c>
      <c r="K110" s="8" t="e">
        <f>AVERAGE(J110:J112)</f>
        <v>#DIV/0!</v>
      </c>
      <c r="L110" s="8" t="e">
        <f>_xlfn.STDEV.P(J110:J112)</f>
        <v>#DIV/0!</v>
      </c>
      <c r="M110" s="8" t="e">
        <f>IF(AND(K110&lt;$B$47, K110&gt;$B$52),$B$425,$B$426)</f>
        <v>#DIV/0!</v>
      </c>
      <c r="O110" s="8" t="e">
        <f>IF(D110&gt;0,(D110/$J$59)^(1/$K$59),"")</f>
        <v>#DIV/0!</v>
      </c>
      <c r="P110" s="8" t="e">
        <f>AVERAGE(O110:O112)</f>
        <v>#DIV/0!</v>
      </c>
      <c r="Q110" s="8" t="e">
        <f>_xlfn.STDEV.P(O110:O112)</f>
        <v>#DIV/0!</v>
      </c>
      <c r="R110" s="8" t="e">
        <f>IF(AND(P110&lt;$B$46,P110&gt;$B$51),$B$425,$B$426)</f>
        <v>#DIV/0!</v>
      </c>
      <c r="T110" s="8" t="e">
        <f>IF($Y$62=1,IF(AND($B$56&gt;$F$56,$B$56&gt;$J$56),F110,IF($F$56&gt;$J$56,K110,IF($J$56&gt;$F$56,P110,""))),IF($Y$62=2,F110,IF($Y$62=3,K110,IF($Y$62=4,P110,""))))</f>
        <v>#DIV/0!</v>
      </c>
      <c r="U110" s="8" t="e">
        <f>IF($Y$62=1,IF(AND($B$56&gt;$F$56,$B$56&gt;$J$56),G110,IF($F$56&gt;$J$56,L110,IF($J$56&gt;$F$56,Q110,""))),IF($Y$62=2,G110,IF($Y$62=3,L110,IF($Y$62=4,Q110,""))))</f>
        <v>#DIV/0!</v>
      </c>
      <c r="V110" s="8" t="e">
        <f>IF($Y$62=1,IF(AND($B$56&gt;$F$56,$B$56&gt;$J$56),H110,IF($F$56&gt;$J$56,M110,IF($J$56&gt;$F$56,R110,""))),IF($Y$62=2,H110,IF($Y$62=3,M110,IF($Y$62=4,R110,""))))</f>
        <v>#DIV/0!</v>
      </c>
    </row>
    <row r="111" spans="2:22" hidden="1" x14ac:dyDescent="0.25">
      <c r="B111" s="8" t="s">
        <v>25</v>
      </c>
      <c r="C111" s="8">
        <f>G33</f>
        <v>0</v>
      </c>
      <c r="D111" s="8" t="e">
        <f t="shared" si="10"/>
        <v>#DIV/0!</v>
      </c>
      <c r="E111" s="8" t="e">
        <f t="shared" ref="E111:E133" si="11">IF(D111&gt;0,(D111/$B$59)^(1/$C$59),"")</f>
        <v>#DIV/0!</v>
      </c>
      <c r="J111" s="8" t="e">
        <f t="shared" ref="J111:J133" si="12">IF(D111&gt;0,(D111/$F$59)^(1/$G$59),"")</f>
        <v>#DIV/0!</v>
      </c>
      <c r="O111" s="8" t="e">
        <f t="shared" ref="O111:O133" si="13">IF(D111&gt;0,(D111/$J$59)^(1/$K$59),"")</f>
        <v>#DIV/0!</v>
      </c>
    </row>
    <row r="112" spans="2:22" hidden="1" x14ac:dyDescent="0.25">
      <c r="B112" s="8" t="s">
        <v>25</v>
      </c>
      <c r="C112" s="8">
        <f>H33</f>
        <v>0</v>
      </c>
      <c r="D112" s="8" t="e">
        <f t="shared" si="10"/>
        <v>#DIV/0!</v>
      </c>
      <c r="E112" s="8" t="e">
        <f t="shared" si="11"/>
        <v>#DIV/0!</v>
      </c>
      <c r="J112" s="8" t="e">
        <f t="shared" si="12"/>
        <v>#DIV/0!</v>
      </c>
      <c r="O112" s="8" t="e">
        <f t="shared" si="13"/>
        <v>#DIV/0!</v>
      </c>
    </row>
    <row r="113" spans="2:22" hidden="1" x14ac:dyDescent="0.25">
      <c r="B113" s="8" t="s">
        <v>26</v>
      </c>
      <c r="C113" s="8">
        <f>F34</f>
        <v>0</v>
      </c>
      <c r="D113" s="8" t="e">
        <f t="shared" si="10"/>
        <v>#DIV/0!</v>
      </c>
      <c r="E113" s="8" t="e">
        <f t="shared" si="11"/>
        <v>#DIV/0!</v>
      </c>
      <c r="F113" s="8" t="e">
        <f>AVERAGE(E113:E115)</f>
        <v>#DIV/0!</v>
      </c>
      <c r="G113" s="8" t="e">
        <f>_xlfn.STDEV.P(E113:E115)</f>
        <v>#DIV/0!</v>
      </c>
      <c r="H113" s="8" t="e">
        <f>IF(AND(F113&lt;$B$46, F113&gt;$B$52),$B$425,$B$426)</f>
        <v>#DIV/0!</v>
      </c>
      <c r="J113" s="8" t="e">
        <f t="shared" si="12"/>
        <v>#DIV/0!</v>
      </c>
      <c r="K113" s="8" t="e">
        <f>AVERAGE(J113:J115)</f>
        <v>#DIV/0!</v>
      </c>
      <c r="L113" s="8" t="e">
        <f>_xlfn.STDEV.P(J113:J115)</f>
        <v>#DIV/0!</v>
      </c>
      <c r="M113" s="8" t="e">
        <f>IF(AND(K113&lt;$B$47, K113&gt;$B$52),$B$425,$B$426)</f>
        <v>#DIV/0!</v>
      </c>
      <c r="O113" s="8" t="e">
        <f t="shared" si="13"/>
        <v>#DIV/0!</v>
      </c>
      <c r="P113" s="8" t="e">
        <f>AVERAGE(O113:O115)</f>
        <v>#DIV/0!</v>
      </c>
      <c r="Q113" s="8" t="e">
        <f>_xlfn.STDEV.P(O113:O115)</f>
        <v>#DIV/0!</v>
      </c>
      <c r="R113" s="8" t="e">
        <f>IF(AND(P113&lt;$B$46,P113&gt;$B$51),$B$425,$B$426)</f>
        <v>#DIV/0!</v>
      </c>
      <c r="T113" s="8" t="e">
        <f>IF($Y$62=1,IF(AND($B$56&gt;$F$56,$B$56&gt;$J$56),F113,IF($F$56&gt;$J$56,K113,IF($J$56&gt;$F$56,P113,""))),IF($Y$62=2,F113,IF($Y$62=3,K113,IF($Y$62=4,P113,""))))</f>
        <v>#DIV/0!</v>
      </c>
      <c r="U113" s="8" t="e">
        <f>IF($Y$62=1,IF(AND($B$56&gt;$F$56,$B$56&gt;$J$56),G113,IF($F$56&gt;$J$56,L113,IF($J$56&gt;$F$56,Q113,""))),IF($Y$62=2,G113,IF($Y$62=3,L113,IF($Y$62=4,Q113,""))))</f>
        <v>#DIV/0!</v>
      </c>
      <c r="V113" s="8" t="e">
        <f>IF($Y$62=1,IF(AND($B$56&gt;$F$56,$B$56&gt;$J$56),H113,IF($F$56&gt;$J$56,M113,IF($J$56&gt;$F$56,R113,""))),IF($Y$62=2,H113,IF($Y$62=3,M113,IF($Y$62=4,R113,""))))</f>
        <v>#DIV/0!</v>
      </c>
    </row>
    <row r="114" spans="2:22" hidden="1" x14ac:dyDescent="0.25">
      <c r="B114" s="8" t="s">
        <v>26</v>
      </c>
      <c r="C114" s="8">
        <f>G34</f>
        <v>0</v>
      </c>
      <c r="D114" s="8" t="e">
        <f t="shared" si="10"/>
        <v>#DIV/0!</v>
      </c>
      <c r="E114" s="8" t="e">
        <f t="shared" si="11"/>
        <v>#DIV/0!</v>
      </c>
      <c r="J114" s="8" t="e">
        <f t="shared" si="12"/>
        <v>#DIV/0!</v>
      </c>
      <c r="O114" s="8" t="e">
        <f t="shared" si="13"/>
        <v>#DIV/0!</v>
      </c>
    </row>
    <row r="115" spans="2:22" hidden="1" x14ac:dyDescent="0.25">
      <c r="B115" s="8" t="s">
        <v>26</v>
      </c>
      <c r="C115" s="8">
        <f>H34</f>
        <v>0</v>
      </c>
      <c r="D115" s="8" t="e">
        <f t="shared" si="10"/>
        <v>#DIV/0!</v>
      </c>
      <c r="E115" s="8" t="e">
        <f t="shared" si="11"/>
        <v>#DIV/0!</v>
      </c>
      <c r="J115" s="8" t="e">
        <f t="shared" si="12"/>
        <v>#DIV/0!</v>
      </c>
      <c r="O115" s="8" t="e">
        <f t="shared" si="13"/>
        <v>#DIV/0!</v>
      </c>
    </row>
    <row r="116" spans="2:22" hidden="1" x14ac:dyDescent="0.25">
      <c r="B116" s="8" t="s">
        <v>27</v>
      </c>
      <c r="C116" s="8">
        <f>F35</f>
        <v>0</v>
      </c>
      <c r="D116" s="8" t="e">
        <f t="shared" si="10"/>
        <v>#DIV/0!</v>
      </c>
      <c r="E116" s="8" t="e">
        <f t="shared" si="11"/>
        <v>#DIV/0!</v>
      </c>
      <c r="F116" s="8" t="e">
        <f>AVERAGE(E116:E118)</f>
        <v>#DIV/0!</v>
      </c>
      <c r="G116" s="8" t="e">
        <f>_xlfn.STDEV.P(E116:E118)</f>
        <v>#DIV/0!</v>
      </c>
      <c r="H116" s="8" t="e">
        <f>IF(AND(F116&lt;$B$46, F116&gt;$B$52),$B$425,$B$426)</f>
        <v>#DIV/0!</v>
      </c>
      <c r="J116" s="8" t="e">
        <f t="shared" si="12"/>
        <v>#DIV/0!</v>
      </c>
      <c r="K116" s="8" t="e">
        <f>AVERAGE(J116:J118)</f>
        <v>#DIV/0!</v>
      </c>
      <c r="L116" s="8" t="e">
        <f>_xlfn.STDEV.P(J116:J118)</f>
        <v>#DIV/0!</v>
      </c>
      <c r="M116" s="8" t="e">
        <f>IF(AND(K116&lt;$B$47, K116&gt;$B$52),$B$425,$B$426)</f>
        <v>#DIV/0!</v>
      </c>
      <c r="O116" s="8" t="e">
        <f t="shared" si="13"/>
        <v>#DIV/0!</v>
      </c>
      <c r="P116" s="8" t="e">
        <f>AVERAGE(O116:O118)</f>
        <v>#DIV/0!</v>
      </c>
      <c r="Q116" s="8" t="e">
        <f>_xlfn.STDEV.P(O116:O118)</f>
        <v>#DIV/0!</v>
      </c>
      <c r="R116" s="8" t="e">
        <f>IF(AND(P116&lt;$B$46,P116&gt;$B$51),$B$425,$B$426)</f>
        <v>#DIV/0!</v>
      </c>
      <c r="T116" s="8" t="e">
        <f>IF($Y$62=1,IF(AND($B$56&gt;$F$56,$B$56&gt;$J$56),F116,IF($F$56&gt;$J$56,K116,IF($J$56&gt;$F$56,P116,""))),IF($Y$62=2,F116,IF($Y$62=3,K116,IF($Y$62=4,P116,""))))</f>
        <v>#DIV/0!</v>
      </c>
      <c r="U116" s="8" t="e">
        <f>IF($Y$62=1,IF(AND($B$56&gt;$F$56,$B$56&gt;$J$56),G116,IF($F$56&gt;$J$56,L116,IF($J$56&gt;$F$56,Q116,""))),IF($Y$62=2,G116,IF($Y$62=3,L116,IF($Y$62=4,Q116,""))))</f>
        <v>#DIV/0!</v>
      </c>
      <c r="V116" s="8" t="e">
        <f>IF($Y$62=1,IF(AND($B$56&gt;$F$56,$B$56&gt;$J$56),H116,IF($F$56&gt;$J$56,M116,IF($J$56&gt;$F$56,R116,""))),IF($Y$62=2,H116,IF($Y$62=3,M116,IF($Y$62=4,R116,""))))</f>
        <v>#DIV/0!</v>
      </c>
    </row>
    <row r="117" spans="2:22" hidden="1" x14ac:dyDescent="0.25">
      <c r="B117" s="8" t="s">
        <v>27</v>
      </c>
      <c r="C117" s="8">
        <f>G35</f>
        <v>0</v>
      </c>
      <c r="D117" s="8" t="e">
        <f t="shared" si="10"/>
        <v>#DIV/0!</v>
      </c>
      <c r="E117" s="8" t="e">
        <f t="shared" si="11"/>
        <v>#DIV/0!</v>
      </c>
      <c r="J117" s="8" t="e">
        <f t="shared" si="12"/>
        <v>#DIV/0!</v>
      </c>
      <c r="O117" s="8" t="e">
        <f t="shared" si="13"/>
        <v>#DIV/0!</v>
      </c>
    </row>
    <row r="118" spans="2:22" hidden="1" x14ac:dyDescent="0.25">
      <c r="B118" s="8" t="s">
        <v>27</v>
      </c>
      <c r="C118" s="8">
        <f>H35</f>
        <v>0</v>
      </c>
      <c r="D118" s="8" t="e">
        <f t="shared" si="10"/>
        <v>#DIV/0!</v>
      </c>
      <c r="E118" s="8" t="e">
        <f t="shared" si="11"/>
        <v>#DIV/0!</v>
      </c>
      <c r="J118" s="8" t="e">
        <f t="shared" si="12"/>
        <v>#DIV/0!</v>
      </c>
      <c r="O118" s="8" t="e">
        <f t="shared" si="13"/>
        <v>#DIV/0!</v>
      </c>
    </row>
    <row r="119" spans="2:22" hidden="1" x14ac:dyDescent="0.25">
      <c r="B119" s="8" t="s">
        <v>28</v>
      </c>
      <c r="C119" s="8">
        <f>F36</f>
        <v>0</v>
      </c>
      <c r="D119" s="8" t="e">
        <f t="shared" si="10"/>
        <v>#DIV/0!</v>
      </c>
      <c r="E119" s="8" t="e">
        <f t="shared" si="11"/>
        <v>#DIV/0!</v>
      </c>
      <c r="F119" s="8" t="e">
        <f>AVERAGE(E119:E121)</f>
        <v>#DIV/0!</v>
      </c>
      <c r="G119" s="8" t="e">
        <f>_xlfn.STDEV.P(E119:E121)</f>
        <v>#DIV/0!</v>
      </c>
      <c r="H119" s="8" t="e">
        <f>IF(AND(F119&lt;$B$46, F119&gt;$B$52),$B$425,$B$426)</f>
        <v>#DIV/0!</v>
      </c>
      <c r="J119" s="8" t="e">
        <f t="shared" si="12"/>
        <v>#DIV/0!</v>
      </c>
      <c r="K119" s="8" t="e">
        <f>AVERAGE(J119:J121)</f>
        <v>#DIV/0!</v>
      </c>
      <c r="L119" s="8" t="e">
        <f>_xlfn.STDEV.P(J119:J121)</f>
        <v>#DIV/0!</v>
      </c>
      <c r="M119" s="8" t="e">
        <f>IF(AND(K119&lt;$B$47, K119&gt;$B$52),$B$425,$B$426)</f>
        <v>#DIV/0!</v>
      </c>
      <c r="O119" s="8" t="e">
        <f t="shared" si="13"/>
        <v>#DIV/0!</v>
      </c>
      <c r="P119" s="8" t="e">
        <f>AVERAGE(O119:O121)</f>
        <v>#DIV/0!</v>
      </c>
      <c r="Q119" s="8" t="e">
        <f>_xlfn.STDEV.P(O119:O121)</f>
        <v>#DIV/0!</v>
      </c>
      <c r="R119" s="8" t="e">
        <f>IF(AND(P119&lt;$B$46,P119&gt;$B$51),$B$425,$B$426)</f>
        <v>#DIV/0!</v>
      </c>
      <c r="T119" s="8" t="e">
        <f>IF($Y$62=1,IF(AND($B$56&gt;$F$56,$B$56&gt;$J$56),F119,IF($F$56&gt;$J$56,K119,IF($J$56&gt;$F$56,P119,""))),IF($Y$62=2,F119,IF($Y$62=3,K119,IF($Y$62=4,P119,""))))</f>
        <v>#DIV/0!</v>
      </c>
      <c r="U119" s="8" t="e">
        <f>IF($Y$62=1,IF(AND($B$56&gt;$F$56,$B$56&gt;$J$56),G119,IF($F$56&gt;$J$56,L119,IF($J$56&gt;$F$56,Q119,""))),IF($Y$62=2,G119,IF($Y$62=3,L119,IF($Y$62=4,Q119,""))))</f>
        <v>#DIV/0!</v>
      </c>
      <c r="V119" s="8" t="e">
        <f>IF($Y$62=1,IF(AND($B$56&gt;$F$56,$B$56&gt;$J$56),H119,IF($F$56&gt;$J$56,M119,IF($J$56&gt;$F$56,R119,""))),IF($Y$62=2,H119,IF($Y$62=3,M119,IF($Y$62=4,R119,""))))</f>
        <v>#DIV/0!</v>
      </c>
    </row>
    <row r="120" spans="2:22" hidden="1" x14ac:dyDescent="0.25">
      <c r="B120" s="8" t="s">
        <v>28</v>
      </c>
      <c r="C120" s="8">
        <f>G36</f>
        <v>0</v>
      </c>
      <c r="D120" s="8" t="e">
        <f t="shared" si="10"/>
        <v>#DIV/0!</v>
      </c>
      <c r="E120" s="8" t="e">
        <f t="shared" si="11"/>
        <v>#DIV/0!</v>
      </c>
      <c r="J120" s="8" t="e">
        <f t="shared" si="12"/>
        <v>#DIV/0!</v>
      </c>
      <c r="O120" s="8" t="e">
        <f t="shared" si="13"/>
        <v>#DIV/0!</v>
      </c>
    </row>
    <row r="121" spans="2:22" hidden="1" x14ac:dyDescent="0.25">
      <c r="B121" s="8" t="s">
        <v>28</v>
      </c>
      <c r="C121" s="8">
        <f>H36</f>
        <v>0</v>
      </c>
      <c r="D121" s="8" t="e">
        <f t="shared" si="10"/>
        <v>#DIV/0!</v>
      </c>
      <c r="E121" s="8" t="e">
        <f t="shared" si="11"/>
        <v>#DIV/0!</v>
      </c>
      <c r="J121" s="8" t="e">
        <f t="shared" si="12"/>
        <v>#DIV/0!</v>
      </c>
      <c r="O121" s="8" t="e">
        <f t="shared" si="13"/>
        <v>#DIV/0!</v>
      </c>
    </row>
    <row r="122" spans="2:22" hidden="1" x14ac:dyDescent="0.25">
      <c r="B122" s="8" t="s">
        <v>29</v>
      </c>
      <c r="C122" s="8">
        <f>F37</f>
        <v>0</v>
      </c>
      <c r="D122" s="8" t="e">
        <f t="shared" si="10"/>
        <v>#DIV/0!</v>
      </c>
      <c r="E122" s="8" t="e">
        <f t="shared" si="11"/>
        <v>#DIV/0!</v>
      </c>
      <c r="F122" s="8" t="e">
        <f>AVERAGE(E122:E124)</f>
        <v>#DIV/0!</v>
      </c>
      <c r="G122" s="8" t="e">
        <f>_xlfn.STDEV.P(E122:E124)</f>
        <v>#DIV/0!</v>
      </c>
      <c r="H122" s="8" t="e">
        <f>IF(AND(F122&lt;$B$46, F122&gt;$B$52),$B$425,$B$426)</f>
        <v>#DIV/0!</v>
      </c>
      <c r="J122" s="8" t="e">
        <f t="shared" si="12"/>
        <v>#DIV/0!</v>
      </c>
      <c r="K122" s="8" t="e">
        <f>AVERAGE(J122:J124)</f>
        <v>#DIV/0!</v>
      </c>
      <c r="L122" s="8" t="e">
        <f>_xlfn.STDEV.P(J122:J124)</f>
        <v>#DIV/0!</v>
      </c>
      <c r="M122" s="8" t="e">
        <f>IF(AND(K122&lt;$B$47, K122&gt;$B$52),$B$425,$B$426)</f>
        <v>#DIV/0!</v>
      </c>
      <c r="O122" s="8" t="e">
        <f t="shared" si="13"/>
        <v>#DIV/0!</v>
      </c>
      <c r="P122" s="8" t="e">
        <f>AVERAGE(O122:O124)</f>
        <v>#DIV/0!</v>
      </c>
      <c r="Q122" s="8" t="e">
        <f>_xlfn.STDEV.P(O122:O124)</f>
        <v>#DIV/0!</v>
      </c>
      <c r="R122" s="8" t="e">
        <f>IF(AND(P122&lt;$B$46,P122&gt;$B$51),$B$425,$B$426)</f>
        <v>#DIV/0!</v>
      </c>
      <c r="T122" s="8" t="e">
        <f>IF($Y$62=1,IF(AND($B$56&gt;$F$56,$B$56&gt;$J$56),F122,IF($F$56&gt;$J$56,K122,IF($J$56&gt;$F$56,P122,""))),IF($Y$62=2,F122,IF($Y$62=3,K122,IF($Y$62=4,P122,""))))</f>
        <v>#DIV/0!</v>
      </c>
      <c r="U122" s="8" t="e">
        <f>IF($Y$62=1,IF(AND($B$56&gt;$F$56,$B$56&gt;$J$56),G122,IF($F$56&gt;$J$56,L122,IF($J$56&gt;$F$56,Q122,""))),IF($Y$62=2,G122,IF($Y$62=3,L122,IF($Y$62=4,Q122,""))))</f>
        <v>#DIV/0!</v>
      </c>
      <c r="V122" s="8" t="e">
        <f>IF($Y$62=1,IF(AND($B$56&gt;$F$56,$B$56&gt;$J$56),H122,IF($F$56&gt;$J$56,M122,IF($J$56&gt;$F$56,R122,""))),IF($Y$62=2,H122,IF($Y$62=3,M122,IF($Y$62=4,R122,""))))</f>
        <v>#DIV/0!</v>
      </c>
    </row>
    <row r="123" spans="2:22" hidden="1" x14ac:dyDescent="0.25">
      <c r="B123" s="8" t="s">
        <v>29</v>
      </c>
      <c r="C123" s="8">
        <f>G37</f>
        <v>0</v>
      </c>
      <c r="D123" s="8" t="e">
        <f t="shared" si="10"/>
        <v>#DIV/0!</v>
      </c>
      <c r="E123" s="8" t="e">
        <f t="shared" si="11"/>
        <v>#DIV/0!</v>
      </c>
      <c r="J123" s="8" t="e">
        <f t="shared" si="12"/>
        <v>#DIV/0!</v>
      </c>
      <c r="O123" s="8" t="e">
        <f t="shared" si="13"/>
        <v>#DIV/0!</v>
      </c>
    </row>
    <row r="124" spans="2:22" hidden="1" x14ac:dyDescent="0.25">
      <c r="B124" s="8" t="s">
        <v>29</v>
      </c>
      <c r="C124" s="8">
        <f>H37</f>
        <v>0</v>
      </c>
      <c r="D124" s="8" t="e">
        <f t="shared" si="10"/>
        <v>#DIV/0!</v>
      </c>
      <c r="E124" s="8" t="e">
        <f t="shared" si="11"/>
        <v>#DIV/0!</v>
      </c>
      <c r="J124" s="8" t="e">
        <f t="shared" si="12"/>
        <v>#DIV/0!</v>
      </c>
      <c r="O124" s="8" t="e">
        <f t="shared" si="13"/>
        <v>#DIV/0!</v>
      </c>
    </row>
    <row r="125" spans="2:22" hidden="1" x14ac:dyDescent="0.25">
      <c r="B125" s="8" t="s">
        <v>30</v>
      </c>
      <c r="C125" s="8">
        <f>F38</f>
        <v>0</v>
      </c>
      <c r="D125" s="8" t="e">
        <f t="shared" si="10"/>
        <v>#DIV/0!</v>
      </c>
      <c r="E125" s="8" t="e">
        <f t="shared" si="11"/>
        <v>#DIV/0!</v>
      </c>
      <c r="F125" s="8" t="e">
        <f>AVERAGE(E125:E127)</f>
        <v>#DIV/0!</v>
      </c>
      <c r="G125" s="8" t="e">
        <f>_xlfn.STDEV.P(E125:E127)</f>
        <v>#DIV/0!</v>
      </c>
      <c r="H125" s="8" t="e">
        <f>IF(AND(F125&lt;$B$46, F125&gt;$B$52),$B$425,$B$426)</f>
        <v>#DIV/0!</v>
      </c>
      <c r="J125" s="8" t="e">
        <f t="shared" si="12"/>
        <v>#DIV/0!</v>
      </c>
      <c r="K125" s="8" t="e">
        <f>AVERAGE(J125:J127)</f>
        <v>#DIV/0!</v>
      </c>
      <c r="L125" s="8" t="e">
        <f>_xlfn.STDEV.P(J125:J127)</f>
        <v>#DIV/0!</v>
      </c>
      <c r="M125" s="8" t="e">
        <f>IF(AND(K125&lt;$B$47, K125&gt;$B$52),$B$425,$B$426)</f>
        <v>#DIV/0!</v>
      </c>
      <c r="O125" s="8" t="e">
        <f t="shared" si="13"/>
        <v>#DIV/0!</v>
      </c>
      <c r="P125" s="8" t="e">
        <f>AVERAGE(O125:O127)</f>
        <v>#DIV/0!</v>
      </c>
      <c r="Q125" s="8" t="e">
        <f>_xlfn.STDEV.P(O125:O127)</f>
        <v>#DIV/0!</v>
      </c>
      <c r="R125" s="8" t="e">
        <f>IF(AND(P125&lt;$B$46,P125&gt;$B$51),$B$425,$B$426)</f>
        <v>#DIV/0!</v>
      </c>
      <c r="T125" s="8" t="e">
        <f>IF($Y$62=1,IF(AND($B$56&gt;$F$56,$B$56&gt;$J$56),F125,IF($F$56&gt;$J$56,K125,IF($J$56&gt;$F$56,P125,""))),IF($Y$62=2,F125,IF($Y$62=3,K125,IF($Y$62=4,P125,""))))</f>
        <v>#DIV/0!</v>
      </c>
      <c r="U125" s="8" t="e">
        <f>IF($Y$62=1,IF(AND($B$56&gt;$F$56,$B$56&gt;$J$56),G125,IF($F$56&gt;$J$56,L125,IF($J$56&gt;$F$56,Q125,""))),IF($Y$62=2,G125,IF($Y$62=3,L125,IF($Y$62=4,Q125,""))))</f>
        <v>#DIV/0!</v>
      </c>
      <c r="V125" s="8" t="e">
        <f>IF($Y$62=1,IF(AND($B$56&gt;$F$56,$B$56&gt;$J$56),H125,IF($F$56&gt;$J$56,M125,IF($J$56&gt;$F$56,R125,""))),IF($Y$62=2,H125,IF($Y$62=3,M125,IF($Y$62=4,R125,""))))</f>
        <v>#DIV/0!</v>
      </c>
    </row>
    <row r="126" spans="2:22" hidden="1" x14ac:dyDescent="0.25">
      <c r="B126" s="8" t="s">
        <v>30</v>
      </c>
      <c r="C126" s="8">
        <f>G38</f>
        <v>0</v>
      </c>
      <c r="D126" s="8" t="e">
        <f t="shared" si="10"/>
        <v>#DIV/0!</v>
      </c>
      <c r="E126" s="8" t="e">
        <f t="shared" si="11"/>
        <v>#DIV/0!</v>
      </c>
      <c r="J126" s="8" t="e">
        <f t="shared" si="12"/>
        <v>#DIV/0!</v>
      </c>
      <c r="O126" s="8" t="e">
        <f t="shared" si="13"/>
        <v>#DIV/0!</v>
      </c>
    </row>
    <row r="127" spans="2:22" hidden="1" x14ac:dyDescent="0.25">
      <c r="B127" s="8" t="s">
        <v>30</v>
      </c>
      <c r="C127" s="8">
        <f>H38</f>
        <v>0</v>
      </c>
      <c r="D127" s="8" t="e">
        <f t="shared" si="10"/>
        <v>#DIV/0!</v>
      </c>
      <c r="E127" s="8" t="e">
        <f t="shared" si="11"/>
        <v>#DIV/0!</v>
      </c>
      <c r="J127" s="8" t="e">
        <f t="shared" si="12"/>
        <v>#DIV/0!</v>
      </c>
      <c r="O127" s="8" t="e">
        <f t="shared" si="13"/>
        <v>#DIV/0!</v>
      </c>
    </row>
    <row r="128" spans="2:22" hidden="1" x14ac:dyDescent="0.25">
      <c r="B128" s="8" t="s">
        <v>31</v>
      </c>
      <c r="C128" s="8">
        <f>F39</f>
        <v>0</v>
      </c>
      <c r="D128" s="8" t="e">
        <f t="shared" si="10"/>
        <v>#DIV/0!</v>
      </c>
      <c r="E128" s="8" t="e">
        <f t="shared" si="11"/>
        <v>#DIV/0!</v>
      </c>
      <c r="F128" s="8" t="e">
        <f>AVERAGE(E128:E130)</f>
        <v>#DIV/0!</v>
      </c>
      <c r="G128" s="8" t="e">
        <f>_xlfn.STDEV.P(E128:E130)</f>
        <v>#DIV/0!</v>
      </c>
      <c r="H128" s="8" t="e">
        <f>IF(AND(F128&lt;$B$46, F128&gt;$B$52),$B$425,$B$426)</f>
        <v>#DIV/0!</v>
      </c>
      <c r="J128" s="8" t="e">
        <f t="shared" si="12"/>
        <v>#DIV/0!</v>
      </c>
      <c r="K128" s="8" t="e">
        <f>AVERAGE(J128:J130)</f>
        <v>#DIV/0!</v>
      </c>
      <c r="L128" s="8" t="e">
        <f>_xlfn.STDEV.P(J128:J130)</f>
        <v>#DIV/0!</v>
      </c>
      <c r="M128" s="8" t="e">
        <f>IF(AND(K128&lt;$B$47, K128&gt;$B$52),$B$425,$B$426)</f>
        <v>#DIV/0!</v>
      </c>
      <c r="O128" s="8" t="e">
        <f t="shared" si="13"/>
        <v>#DIV/0!</v>
      </c>
      <c r="P128" s="8" t="e">
        <f>AVERAGE(O128:O130)</f>
        <v>#DIV/0!</v>
      </c>
      <c r="Q128" s="8" t="e">
        <f>_xlfn.STDEV.P(O128:O130)</f>
        <v>#DIV/0!</v>
      </c>
      <c r="R128" s="8" t="e">
        <f>IF(AND(P128&lt;$B$46,P128&gt;$B$51),$B$425,$B$426)</f>
        <v>#DIV/0!</v>
      </c>
      <c r="T128" s="8" t="e">
        <f>IF($Y$62=1,IF(AND($B$56&gt;$F$56,$B$56&gt;$J$56),F128,IF($F$56&gt;$J$56,K128,IF($J$56&gt;$F$56,P128,""))),IF($Y$62=2,F128,IF($Y$62=3,K128,IF($Y$62=4,P128,""))))</f>
        <v>#DIV/0!</v>
      </c>
      <c r="U128" s="8" t="e">
        <f>IF($Y$62=1,IF(AND($B$56&gt;$F$56,$B$56&gt;$J$56),G128,IF($F$56&gt;$J$56,L128,IF($J$56&gt;$F$56,Q128,""))),IF($Y$62=2,G128,IF($Y$62=3,L128,IF($Y$62=4,Q128,""))))</f>
        <v>#DIV/0!</v>
      </c>
      <c r="V128" s="8" t="e">
        <f>IF($Y$62=1,IF(AND($B$56&gt;$F$56,$B$56&gt;$J$56),H128,IF($F$56&gt;$J$56,M128,IF($J$56&gt;$F$56,R128,""))),IF($Y$62=2,H128,IF($Y$62=3,M128,IF($Y$62=4,R128,""))))</f>
        <v>#DIV/0!</v>
      </c>
    </row>
    <row r="129" spans="2:22" hidden="1" x14ac:dyDescent="0.25">
      <c r="B129" s="8" t="s">
        <v>31</v>
      </c>
      <c r="C129" s="8">
        <f>G39</f>
        <v>0</v>
      </c>
      <c r="D129" s="8" t="e">
        <f t="shared" si="10"/>
        <v>#DIV/0!</v>
      </c>
      <c r="E129" s="8" t="e">
        <f t="shared" si="11"/>
        <v>#DIV/0!</v>
      </c>
      <c r="J129" s="8" t="e">
        <f t="shared" si="12"/>
        <v>#DIV/0!</v>
      </c>
      <c r="O129" s="8" t="e">
        <f t="shared" si="13"/>
        <v>#DIV/0!</v>
      </c>
    </row>
    <row r="130" spans="2:22" hidden="1" x14ac:dyDescent="0.25">
      <c r="B130" s="8" t="s">
        <v>31</v>
      </c>
      <c r="C130" s="8">
        <f>H39</f>
        <v>0</v>
      </c>
      <c r="D130" s="8" t="e">
        <f t="shared" si="10"/>
        <v>#DIV/0!</v>
      </c>
      <c r="E130" s="8" t="e">
        <f t="shared" si="11"/>
        <v>#DIV/0!</v>
      </c>
      <c r="J130" s="8" t="e">
        <f t="shared" si="12"/>
        <v>#DIV/0!</v>
      </c>
      <c r="O130" s="8" t="e">
        <f t="shared" si="13"/>
        <v>#DIV/0!</v>
      </c>
    </row>
    <row r="131" spans="2:22" hidden="1" x14ac:dyDescent="0.25">
      <c r="B131" s="8" t="s">
        <v>32</v>
      </c>
      <c r="C131" s="8">
        <f>F40</f>
        <v>0</v>
      </c>
      <c r="D131" s="8" t="e">
        <f t="shared" si="10"/>
        <v>#DIV/0!</v>
      </c>
      <c r="E131" s="8" t="e">
        <f t="shared" si="11"/>
        <v>#DIV/0!</v>
      </c>
      <c r="F131" s="8" t="e">
        <f>AVERAGE(E131:E133)</f>
        <v>#DIV/0!</v>
      </c>
      <c r="G131" s="8" t="e">
        <f>_xlfn.STDEV.P(E131:E133)</f>
        <v>#DIV/0!</v>
      </c>
      <c r="H131" s="8" t="e">
        <f>IF(AND(F131&lt;$B$46, F131&gt;$B$52),$B$425,$B$426)</f>
        <v>#DIV/0!</v>
      </c>
      <c r="J131" s="8" t="e">
        <f t="shared" si="12"/>
        <v>#DIV/0!</v>
      </c>
      <c r="K131" s="8" t="e">
        <f>AVERAGE(J131:J133)</f>
        <v>#DIV/0!</v>
      </c>
      <c r="L131" s="8" t="e">
        <f>_xlfn.STDEV.P(J131:J133)</f>
        <v>#DIV/0!</v>
      </c>
      <c r="M131" s="8" t="e">
        <f>IF(AND(K131&lt;$B$47, K131&gt;$B$52),$B$425,$B$426)</f>
        <v>#DIV/0!</v>
      </c>
      <c r="O131" s="8" t="e">
        <f t="shared" si="13"/>
        <v>#DIV/0!</v>
      </c>
      <c r="P131" s="8" t="e">
        <f>AVERAGE(O131:O133)</f>
        <v>#DIV/0!</v>
      </c>
      <c r="Q131" s="8" t="e">
        <f>_xlfn.STDEV.P(O131:O133)</f>
        <v>#DIV/0!</v>
      </c>
      <c r="R131" s="8" t="e">
        <f>IF(AND(P131&lt;$B$46,P131&gt;$B$51),$B$425,$B$426)</f>
        <v>#DIV/0!</v>
      </c>
      <c r="T131" s="8" t="e">
        <f>IF($Y$62=1,IF(AND($B$56&gt;$F$56,$B$56&gt;$J$56),F131,IF($F$56&gt;$J$56,K131,IF($J$56&gt;$F$56,P131,""))),IF($Y$62=2,F131,IF($Y$62=3,K131,IF($Y$62=4,P131,""))))</f>
        <v>#DIV/0!</v>
      </c>
      <c r="U131" s="8" t="e">
        <f>IF($Y$62=1,IF(AND($B$56&gt;$F$56,$B$56&gt;$J$56),G131,IF($F$56&gt;$J$56,L131,IF($J$56&gt;$F$56,Q131,""))),IF($Y$62=2,G131,IF($Y$62=3,L131,IF($Y$62=4,Q131,""))))</f>
        <v>#DIV/0!</v>
      </c>
      <c r="V131" s="8" t="e">
        <f>IF($Y$62=1,IF(AND($B$56&gt;$F$56,$B$56&gt;$J$56),H131,IF($F$56&gt;$J$56,M131,IF($J$56&gt;$F$56,R131,""))),IF($Y$62=2,H131,IF($Y$62=3,M131,IF($Y$62=4,R131,""))))</f>
        <v>#DIV/0!</v>
      </c>
    </row>
    <row r="132" spans="2:22" hidden="1" x14ac:dyDescent="0.25">
      <c r="B132" s="8" t="s">
        <v>32</v>
      </c>
      <c r="C132" s="8">
        <f>G40</f>
        <v>0</v>
      </c>
      <c r="D132" s="8" t="e">
        <f t="shared" si="10"/>
        <v>#DIV/0!</v>
      </c>
      <c r="E132" s="8" t="e">
        <f t="shared" si="11"/>
        <v>#DIV/0!</v>
      </c>
      <c r="J132" s="8" t="e">
        <f t="shared" si="12"/>
        <v>#DIV/0!</v>
      </c>
      <c r="O132" s="8" t="e">
        <f t="shared" si="13"/>
        <v>#DIV/0!</v>
      </c>
    </row>
    <row r="133" spans="2:22" hidden="1" x14ac:dyDescent="0.25">
      <c r="B133" s="8" t="s">
        <v>32</v>
      </c>
      <c r="C133" s="8">
        <f>H40</f>
        <v>0</v>
      </c>
      <c r="D133" s="8" t="e">
        <f t="shared" si="10"/>
        <v>#DIV/0!</v>
      </c>
      <c r="E133" s="8" t="e">
        <f t="shared" si="11"/>
        <v>#DIV/0!</v>
      </c>
      <c r="J133" s="8" t="e">
        <f t="shared" si="12"/>
        <v>#DIV/0!</v>
      </c>
      <c r="O133" s="8" t="e">
        <f t="shared" si="13"/>
        <v>#DIV/0!</v>
      </c>
    </row>
    <row r="134" spans="2:22" hidden="1" x14ac:dyDescent="0.25">
      <c r="B134" s="8" t="s">
        <v>79</v>
      </c>
      <c r="C134" s="8">
        <f>I25</f>
        <v>0</v>
      </c>
      <c r="D134" s="8" t="e">
        <f t="shared" si="6"/>
        <v>#DIV/0!</v>
      </c>
      <c r="E134" s="8" t="e">
        <f t="shared" si="7"/>
        <v>#DIV/0!</v>
      </c>
      <c r="F134" s="8" t="e">
        <f>AVERAGE(E134:E136)</f>
        <v>#DIV/0!</v>
      </c>
      <c r="G134" s="8" t="e">
        <f>_xlfn.STDEV.P(E134:E136)</f>
        <v>#DIV/0!</v>
      </c>
      <c r="H134" s="8" t="e">
        <f>IF(AND(F134&lt;$B$46, F134&gt;$B$52),$B$425,$B$426)</f>
        <v>#DIV/0!</v>
      </c>
      <c r="J134" s="8" t="e">
        <f t="shared" si="8"/>
        <v>#DIV/0!</v>
      </c>
      <c r="K134" s="8" t="e">
        <f>AVERAGE(J134:J136)</f>
        <v>#DIV/0!</v>
      </c>
      <c r="L134" s="8" t="e">
        <f>_xlfn.STDEV.P(J134:J136)</f>
        <v>#DIV/0!</v>
      </c>
      <c r="M134" s="8" t="e">
        <f>IF(AND(K134&lt;$B$47, K134&gt;$B$52),$B$425,$B$426)</f>
        <v>#DIV/0!</v>
      </c>
      <c r="O134" s="8" t="e">
        <f t="shared" si="9"/>
        <v>#DIV/0!</v>
      </c>
      <c r="P134" s="8" t="e">
        <f>AVERAGE(O134:O136)</f>
        <v>#DIV/0!</v>
      </c>
      <c r="Q134" s="8" t="e">
        <f>_xlfn.STDEV.P(O134:O136)</f>
        <v>#DIV/0!</v>
      </c>
      <c r="R134" s="8" t="e">
        <f>IF(AND(P134&lt;$B$46,P134&gt;$B$51),$B$425,$B$426)</f>
        <v>#DIV/0!</v>
      </c>
      <c r="T134" s="8" t="e">
        <f>IF($Y$62=1,IF(AND($B$56&gt;$F$56,$B$56&gt;$J$56),F134,IF($F$56&gt;$J$56,K134,IF($J$56&gt;$F$56,P134,""))),IF($Y$62=2,F134,IF($Y$62=3,K134,IF($Y$62=4,P134,""))))</f>
        <v>#DIV/0!</v>
      </c>
      <c r="U134" s="8" t="e">
        <f>IF($Y$62=1,IF(AND($B$56&gt;$F$56,$B$56&gt;$J$56),G134,IF($F$56&gt;$J$56,L134,IF($J$56&gt;$F$56,Q134,""))),IF($Y$62=2,G134,IF($Y$62=3,L134,IF($Y$62=4,Q134,""))))</f>
        <v>#DIV/0!</v>
      </c>
      <c r="V134" s="8" t="e">
        <f>IF($Y$62=1,IF(AND($B$56&gt;$F$56,$B$56&gt;$J$56),H134,IF($F$56&gt;$J$56,M134,IF($J$56&gt;$F$56,R134,""))),IF($Y$62=2,H134,IF($Y$62=3,M134,IF($Y$62=4,R134,""))))</f>
        <v>#DIV/0!</v>
      </c>
    </row>
    <row r="135" spans="2:22" hidden="1" x14ac:dyDescent="0.25">
      <c r="B135" s="8" t="s">
        <v>79</v>
      </c>
      <c r="C135" s="8">
        <f>J25</f>
        <v>0</v>
      </c>
      <c r="D135" s="8" t="e">
        <f t="shared" si="6"/>
        <v>#DIV/0!</v>
      </c>
      <c r="E135" s="8" t="e">
        <f t="shared" si="7"/>
        <v>#DIV/0!</v>
      </c>
      <c r="J135" s="8" t="e">
        <f t="shared" si="8"/>
        <v>#DIV/0!</v>
      </c>
      <c r="O135" s="8" t="e">
        <f t="shared" si="9"/>
        <v>#DIV/0!</v>
      </c>
    </row>
    <row r="136" spans="2:22" hidden="1" x14ac:dyDescent="0.25">
      <c r="B136" s="8" t="s">
        <v>79</v>
      </c>
      <c r="C136" s="8">
        <f>K25</f>
        <v>0</v>
      </c>
      <c r="D136" s="8" t="e">
        <f t="shared" si="6"/>
        <v>#DIV/0!</v>
      </c>
      <c r="E136" s="8" t="e">
        <f t="shared" si="7"/>
        <v>#DIV/0!</v>
      </c>
      <c r="J136" s="8" t="e">
        <f t="shared" si="8"/>
        <v>#DIV/0!</v>
      </c>
      <c r="O136" s="8" t="e">
        <f t="shared" si="9"/>
        <v>#DIV/0!</v>
      </c>
    </row>
    <row r="137" spans="2:22" hidden="1" x14ac:dyDescent="0.25">
      <c r="B137" s="8" t="s">
        <v>80</v>
      </c>
      <c r="C137" s="8">
        <f>I26</f>
        <v>0</v>
      </c>
      <c r="D137" s="8" t="e">
        <f t="shared" si="6"/>
        <v>#DIV/0!</v>
      </c>
      <c r="E137" s="8" t="e">
        <f t="shared" si="7"/>
        <v>#DIV/0!</v>
      </c>
      <c r="F137" s="8" t="e">
        <f>AVERAGE(E137:E139)</f>
        <v>#DIV/0!</v>
      </c>
      <c r="G137" s="8" t="e">
        <f>_xlfn.STDEV.P(E137:E139)</f>
        <v>#DIV/0!</v>
      </c>
      <c r="H137" s="8" t="e">
        <f>IF(AND(F137&lt;$B$46, F137&gt;$B$52),$B$425,$B$426)</f>
        <v>#DIV/0!</v>
      </c>
      <c r="J137" s="8" t="e">
        <f t="shared" si="8"/>
        <v>#DIV/0!</v>
      </c>
      <c r="K137" s="8" t="e">
        <f>AVERAGE(J137:J139)</f>
        <v>#DIV/0!</v>
      </c>
      <c r="L137" s="8" t="e">
        <f>_xlfn.STDEV.P(J137:J139)</f>
        <v>#DIV/0!</v>
      </c>
      <c r="M137" s="8" t="e">
        <f>IF(AND(K137&lt;$B$47, K137&gt;$B$52),$B$425,$B$426)</f>
        <v>#DIV/0!</v>
      </c>
      <c r="O137" s="8" t="e">
        <f t="shared" si="9"/>
        <v>#DIV/0!</v>
      </c>
      <c r="P137" s="8" t="e">
        <f>AVERAGE(O137:O139)</f>
        <v>#DIV/0!</v>
      </c>
      <c r="Q137" s="8" t="e">
        <f>_xlfn.STDEV.P(O137:O139)</f>
        <v>#DIV/0!</v>
      </c>
      <c r="R137" s="8" t="e">
        <f>IF(AND(P137&lt;$B$46,P137&gt;$B$51),$B$425,$B$426)</f>
        <v>#DIV/0!</v>
      </c>
      <c r="T137" s="8" t="e">
        <f>IF($Y$62=1,IF(AND($B$56&gt;$F$56,$B$56&gt;$J$56),F137,IF($F$56&gt;$J$56,K137,IF($J$56&gt;$F$56,P137,""))),IF($Y$62=2,F137,IF($Y$62=3,K137,IF($Y$62=4,P137,""))))</f>
        <v>#DIV/0!</v>
      </c>
      <c r="U137" s="8" t="e">
        <f>IF($Y$62=1,IF(AND($B$56&gt;$F$56,$B$56&gt;$J$56),G137,IF($F$56&gt;$J$56,L137,IF($J$56&gt;$F$56,Q137,""))),IF($Y$62=2,G137,IF($Y$62=3,L137,IF($Y$62=4,Q137,""))))</f>
        <v>#DIV/0!</v>
      </c>
      <c r="V137" s="8" t="e">
        <f>IF($Y$62=1,IF(AND($B$56&gt;$F$56,$B$56&gt;$J$56),H137,IF($F$56&gt;$J$56,M137,IF($J$56&gt;$F$56,R137,""))),IF($Y$62=2,H137,IF($Y$62=3,M137,IF($Y$62=4,R137,""))))</f>
        <v>#DIV/0!</v>
      </c>
    </row>
    <row r="138" spans="2:22" hidden="1" x14ac:dyDescent="0.25">
      <c r="B138" s="8" t="s">
        <v>80</v>
      </c>
      <c r="C138" s="8">
        <f>J26</f>
        <v>0</v>
      </c>
      <c r="D138" s="8" t="e">
        <f t="shared" si="6"/>
        <v>#DIV/0!</v>
      </c>
      <c r="E138" s="8" t="e">
        <f t="shared" si="7"/>
        <v>#DIV/0!</v>
      </c>
      <c r="J138" s="8" t="e">
        <f t="shared" si="8"/>
        <v>#DIV/0!</v>
      </c>
      <c r="O138" s="8" t="e">
        <f t="shared" si="9"/>
        <v>#DIV/0!</v>
      </c>
    </row>
    <row r="139" spans="2:22" hidden="1" x14ac:dyDescent="0.25">
      <c r="B139" s="8" t="s">
        <v>80</v>
      </c>
      <c r="C139" s="8">
        <f>K26</f>
        <v>0</v>
      </c>
      <c r="D139" s="8" t="e">
        <f t="shared" si="6"/>
        <v>#DIV/0!</v>
      </c>
      <c r="E139" s="8" t="e">
        <f t="shared" si="7"/>
        <v>#DIV/0!</v>
      </c>
      <c r="J139" s="8" t="e">
        <f t="shared" si="8"/>
        <v>#DIV/0!</v>
      </c>
      <c r="O139" s="8" t="e">
        <f t="shared" si="9"/>
        <v>#DIV/0!</v>
      </c>
    </row>
    <row r="140" spans="2:22" hidden="1" x14ac:dyDescent="0.25">
      <c r="B140" s="8" t="s">
        <v>81</v>
      </c>
      <c r="C140" s="8">
        <f>I27</f>
        <v>0</v>
      </c>
      <c r="D140" s="8" t="e">
        <f t="shared" si="6"/>
        <v>#DIV/0!</v>
      </c>
      <c r="E140" s="8" t="e">
        <f t="shared" si="7"/>
        <v>#DIV/0!</v>
      </c>
      <c r="F140" s="8" t="e">
        <f>AVERAGE(E140:E142)</f>
        <v>#DIV/0!</v>
      </c>
      <c r="G140" s="8" t="e">
        <f>_xlfn.STDEV.P(E140:E142)</f>
        <v>#DIV/0!</v>
      </c>
      <c r="H140" s="8" t="e">
        <f>IF(AND(F140&lt;$B$46, F140&gt;$B$52),$B$425,$B$426)</f>
        <v>#DIV/0!</v>
      </c>
      <c r="J140" s="8" t="e">
        <f t="shared" si="8"/>
        <v>#DIV/0!</v>
      </c>
      <c r="K140" s="8" t="e">
        <f>AVERAGE(J140:J142)</f>
        <v>#DIV/0!</v>
      </c>
      <c r="L140" s="8" t="e">
        <f>_xlfn.STDEV.P(J140:J142)</f>
        <v>#DIV/0!</v>
      </c>
      <c r="M140" s="8" t="e">
        <f>IF(AND(K140&lt;$B$47, K140&gt;$B$52),$B$425,$B$426)</f>
        <v>#DIV/0!</v>
      </c>
      <c r="O140" s="8" t="e">
        <f t="shared" si="9"/>
        <v>#DIV/0!</v>
      </c>
      <c r="P140" s="8" t="e">
        <f>AVERAGE(O140:O142)</f>
        <v>#DIV/0!</v>
      </c>
      <c r="Q140" s="8" t="e">
        <f>_xlfn.STDEV.P(O140:O142)</f>
        <v>#DIV/0!</v>
      </c>
      <c r="R140" s="8" t="e">
        <f>IF(AND(P140&lt;$B$46,P140&gt;$B$51),$B$425,$B$426)</f>
        <v>#DIV/0!</v>
      </c>
      <c r="T140" s="8" t="e">
        <f>IF($Y$62=1,IF(AND($B$56&gt;$F$56,$B$56&gt;$J$56),F140,IF($F$56&gt;$J$56,K140,IF($J$56&gt;$F$56,P140,""))),IF($Y$62=2,F140,IF($Y$62=3,K140,IF($Y$62=4,P140,""))))</f>
        <v>#DIV/0!</v>
      </c>
      <c r="U140" s="8" t="e">
        <f>IF($Y$62=1,IF(AND($B$56&gt;$F$56,$B$56&gt;$J$56),G140,IF($F$56&gt;$J$56,L140,IF($J$56&gt;$F$56,Q140,""))),IF($Y$62=2,G140,IF($Y$62=3,L140,IF($Y$62=4,Q140,""))))</f>
        <v>#DIV/0!</v>
      </c>
      <c r="V140" s="8" t="e">
        <f>IF($Y$62=1,IF(AND($B$56&gt;$F$56,$B$56&gt;$J$56),H140,IF($F$56&gt;$J$56,M140,IF($J$56&gt;$F$56,R140,""))),IF($Y$62=2,H140,IF($Y$62=3,M140,IF($Y$62=4,R140,""))))</f>
        <v>#DIV/0!</v>
      </c>
    </row>
    <row r="141" spans="2:22" hidden="1" x14ac:dyDescent="0.25">
      <c r="B141" s="8" t="s">
        <v>81</v>
      </c>
      <c r="C141" s="8">
        <f>J27</f>
        <v>0</v>
      </c>
      <c r="D141" s="8" t="e">
        <f t="shared" si="6"/>
        <v>#DIV/0!</v>
      </c>
      <c r="E141" s="8" t="e">
        <f t="shared" si="7"/>
        <v>#DIV/0!</v>
      </c>
      <c r="J141" s="8" t="e">
        <f t="shared" si="8"/>
        <v>#DIV/0!</v>
      </c>
      <c r="O141" s="8" t="e">
        <f t="shared" si="9"/>
        <v>#DIV/0!</v>
      </c>
    </row>
    <row r="142" spans="2:22" hidden="1" x14ac:dyDescent="0.25">
      <c r="B142" s="8" t="s">
        <v>81</v>
      </c>
      <c r="C142" s="8">
        <f>K27</f>
        <v>0</v>
      </c>
      <c r="D142" s="8" t="e">
        <f t="shared" si="6"/>
        <v>#DIV/0!</v>
      </c>
      <c r="E142" s="8" t="e">
        <f t="shared" si="7"/>
        <v>#DIV/0!</v>
      </c>
      <c r="J142" s="8" t="e">
        <f t="shared" si="8"/>
        <v>#DIV/0!</v>
      </c>
      <c r="O142" s="8" t="e">
        <f t="shared" si="9"/>
        <v>#DIV/0!</v>
      </c>
    </row>
    <row r="143" spans="2:22" hidden="1" x14ac:dyDescent="0.25">
      <c r="B143" s="8" t="s">
        <v>82</v>
      </c>
      <c r="C143" s="8">
        <f>I28</f>
        <v>0</v>
      </c>
      <c r="D143" s="8" t="e">
        <f t="shared" si="6"/>
        <v>#DIV/0!</v>
      </c>
      <c r="E143" s="8" t="e">
        <f t="shared" si="7"/>
        <v>#DIV/0!</v>
      </c>
      <c r="F143" s="8" t="e">
        <f>AVERAGE(E143:E145)</f>
        <v>#DIV/0!</v>
      </c>
      <c r="G143" s="8" t="e">
        <f>_xlfn.STDEV.P(E143:E145)</f>
        <v>#DIV/0!</v>
      </c>
      <c r="H143" s="8" t="e">
        <f>IF(AND(F143&lt;$B$46, F143&gt;$B$52),$B$425,$B$426)</f>
        <v>#DIV/0!</v>
      </c>
      <c r="J143" s="8" t="e">
        <f t="shared" si="8"/>
        <v>#DIV/0!</v>
      </c>
      <c r="K143" s="8" t="e">
        <f>AVERAGE(J143:J145)</f>
        <v>#DIV/0!</v>
      </c>
      <c r="L143" s="8" t="e">
        <f>_xlfn.STDEV.P(J143:J145)</f>
        <v>#DIV/0!</v>
      </c>
      <c r="M143" s="8" t="e">
        <f>IF(AND(K143&lt;$B$47, K143&gt;$B$52),$B$425,$B$426)</f>
        <v>#DIV/0!</v>
      </c>
      <c r="O143" s="8" t="e">
        <f t="shared" si="9"/>
        <v>#DIV/0!</v>
      </c>
      <c r="P143" s="8" t="e">
        <f>AVERAGE(O143:O145)</f>
        <v>#DIV/0!</v>
      </c>
      <c r="Q143" s="8" t="e">
        <f>_xlfn.STDEV.P(O143:O145)</f>
        <v>#DIV/0!</v>
      </c>
      <c r="R143" s="8" t="e">
        <f>IF(AND(P143&lt;$B$46,P143&gt;$B$51),$B$425,$B$426)</f>
        <v>#DIV/0!</v>
      </c>
      <c r="T143" s="8" t="e">
        <f>IF($Y$62=1,IF(AND($B$56&gt;$F$56,$B$56&gt;$J$56),F143,IF($F$56&gt;$J$56,K143,IF($J$56&gt;$F$56,P143,""))),IF($Y$62=2,F143,IF($Y$62=3,K143,IF($Y$62=4,P143,""))))</f>
        <v>#DIV/0!</v>
      </c>
      <c r="U143" s="8" t="e">
        <f>IF($Y$62=1,IF(AND($B$56&gt;$F$56,$B$56&gt;$J$56),G143,IF($F$56&gt;$J$56,L143,IF($J$56&gt;$F$56,Q143,""))),IF($Y$62=2,G143,IF($Y$62=3,L143,IF($Y$62=4,Q143,""))))</f>
        <v>#DIV/0!</v>
      </c>
      <c r="V143" s="8" t="e">
        <f>IF($Y$62=1,IF(AND($B$56&gt;$F$56,$B$56&gt;$J$56),H143,IF($F$56&gt;$J$56,M143,IF($J$56&gt;$F$56,R143,""))),IF($Y$62=2,H143,IF($Y$62=3,M143,IF($Y$62=4,R143,""))))</f>
        <v>#DIV/0!</v>
      </c>
    </row>
    <row r="144" spans="2:22" hidden="1" x14ac:dyDescent="0.25">
      <c r="B144" s="8" t="s">
        <v>82</v>
      </c>
      <c r="C144" s="8">
        <f>J28</f>
        <v>0</v>
      </c>
      <c r="D144" s="8" t="e">
        <f t="shared" si="6"/>
        <v>#DIV/0!</v>
      </c>
      <c r="E144" s="8" t="e">
        <f t="shared" si="7"/>
        <v>#DIV/0!</v>
      </c>
      <c r="J144" s="8" t="e">
        <f t="shared" si="8"/>
        <v>#DIV/0!</v>
      </c>
      <c r="O144" s="8" t="e">
        <f t="shared" si="9"/>
        <v>#DIV/0!</v>
      </c>
    </row>
    <row r="145" spans="2:22" hidden="1" x14ac:dyDescent="0.25">
      <c r="B145" s="8" t="s">
        <v>82</v>
      </c>
      <c r="C145" s="8">
        <f>K28</f>
        <v>0</v>
      </c>
      <c r="D145" s="8" t="e">
        <f t="shared" si="6"/>
        <v>#DIV/0!</v>
      </c>
      <c r="E145" s="8" t="e">
        <f t="shared" si="7"/>
        <v>#DIV/0!</v>
      </c>
      <c r="J145" s="8" t="e">
        <f t="shared" si="8"/>
        <v>#DIV/0!</v>
      </c>
      <c r="O145" s="8" t="e">
        <f t="shared" si="9"/>
        <v>#DIV/0!</v>
      </c>
    </row>
    <row r="146" spans="2:22" hidden="1" x14ac:dyDescent="0.25">
      <c r="B146" s="8" t="s">
        <v>83</v>
      </c>
      <c r="C146" s="8">
        <f>I29</f>
        <v>0</v>
      </c>
      <c r="D146" s="8" t="e">
        <f t="shared" si="6"/>
        <v>#DIV/0!</v>
      </c>
      <c r="E146" s="8" t="e">
        <f t="shared" si="7"/>
        <v>#DIV/0!</v>
      </c>
      <c r="F146" s="8" t="e">
        <f>AVERAGE(E146:E148)</f>
        <v>#DIV/0!</v>
      </c>
      <c r="G146" s="8" t="e">
        <f>_xlfn.STDEV.P(E146:E148)</f>
        <v>#DIV/0!</v>
      </c>
      <c r="H146" s="8" t="e">
        <f>IF(AND(F146&lt;$B$46, F146&gt;$B$52),$B$425,$B$426)</f>
        <v>#DIV/0!</v>
      </c>
      <c r="J146" s="8" t="e">
        <f t="shared" si="8"/>
        <v>#DIV/0!</v>
      </c>
      <c r="K146" s="8" t="e">
        <f>AVERAGE(J146:J148)</f>
        <v>#DIV/0!</v>
      </c>
      <c r="L146" s="8" t="e">
        <f>_xlfn.STDEV.P(J146:J148)</f>
        <v>#DIV/0!</v>
      </c>
      <c r="M146" s="8" t="e">
        <f>IF(AND(K146&lt;$B$47, K146&gt;$B$52),$B$425,$B$426)</f>
        <v>#DIV/0!</v>
      </c>
      <c r="O146" s="8" t="e">
        <f t="shared" si="9"/>
        <v>#DIV/0!</v>
      </c>
      <c r="P146" s="8" t="e">
        <f>AVERAGE(O146:O148)</f>
        <v>#DIV/0!</v>
      </c>
      <c r="Q146" s="8" t="e">
        <f>_xlfn.STDEV.P(O146:O148)</f>
        <v>#DIV/0!</v>
      </c>
      <c r="R146" s="8" t="e">
        <f>IF(AND(P146&lt;$B$46,P146&gt;$B$51),$B$425,$B$426)</f>
        <v>#DIV/0!</v>
      </c>
      <c r="T146" s="8" t="e">
        <f>IF($Y$62=1,IF(AND($B$56&gt;$F$56,$B$56&gt;$J$56),F146,IF($F$56&gt;$J$56,K146,IF($J$56&gt;$F$56,P146,""))),IF($Y$62=2,F146,IF($Y$62=3,K146,IF($Y$62=4,P146,""))))</f>
        <v>#DIV/0!</v>
      </c>
      <c r="U146" s="8" t="e">
        <f>IF($Y$62=1,IF(AND($B$56&gt;$F$56,$B$56&gt;$J$56),G146,IF($F$56&gt;$J$56,L146,IF($J$56&gt;$F$56,Q146,""))),IF($Y$62=2,G146,IF($Y$62=3,L146,IF($Y$62=4,Q146,""))))</f>
        <v>#DIV/0!</v>
      </c>
      <c r="V146" s="8" t="e">
        <f>IF($Y$62=1,IF(AND($B$56&gt;$F$56,$B$56&gt;$J$56),H146,IF($F$56&gt;$J$56,M146,IF($J$56&gt;$F$56,R146,""))),IF($Y$62=2,H146,IF($Y$62=3,M146,IF($Y$62=4,R146,""))))</f>
        <v>#DIV/0!</v>
      </c>
    </row>
    <row r="147" spans="2:22" hidden="1" x14ac:dyDescent="0.25">
      <c r="B147" s="8" t="s">
        <v>83</v>
      </c>
      <c r="C147" s="8">
        <f>J29</f>
        <v>0</v>
      </c>
      <c r="D147" s="8" t="e">
        <f t="shared" si="6"/>
        <v>#DIV/0!</v>
      </c>
      <c r="E147" s="8" t="e">
        <f t="shared" si="7"/>
        <v>#DIV/0!</v>
      </c>
      <c r="J147" s="8" t="e">
        <f t="shared" si="8"/>
        <v>#DIV/0!</v>
      </c>
      <c r="O147" s="8" t="e">
        <f t="shared" si="9"/>
        <v>#DIV/0!</v>
      </c>
    </row>
    <row r="148" spans="2:22" hidden="1" x14ac:dyDescent="0.25">
      <c r="B148" s="8" t="s">
        <v>83</v>
      </c>
      <c r="C148" s="8">
        <f>K29</f>
        <v>0</v>
      </c>
      <c r="D148" s="8" t="e">
        <f t="shared" si="6"/>
        <v>#DIV/0!</v>
      </c>
      <c r="E148" s="8" t="e">
        <f t="shared" si="7"/>
        <v>#DIV/0!</v>
      </c>
      <c r="J148" s="8" t="e">
        <f t="shared" si="8"/>
        <v>#DIV/0!</v>
      </c>
      <c r="O148" s="8" t="e">
        <f t="shared" si="9"/>
        <v>#DIV/0!</v>
      </c>
    </row>
    <row r="149" spans="2:22" hidden="1" x14ac:dyDescent="0.25">
      <c r="B149" s="8" t="s">
        <v>84</v>
      </c>
      <c r="C149" s="8">
        <f>I30</f>
        <v>0</v>
      </c>
      <c r="D149" s="8" t="e">
        <f t="shared" si="6"/>
        <v>#DIV/0!</v>
      </c>
      <c r="E149" s="8" t="e">
        <f t="shared" si="7"/>
        <v>#DIV/0!</v>
      </c>
      <c r="F149" s="8" t="e">
        <f>AVERAGE(E149:E151)</f>
        <v>#DIV/0!</v>
      </c>
      <c r="G149" s="8" t="e">
        <f>_xlfn.STDEV.P(E149:E151)</f>
        <v>#DIV/0!</v>
      </c>
      <c r="H149" s="8" t="e">
        <f>IF(AND(F149&lt;$B$46, F149&gt;$B$52),$B$425,$B$426)</f>
        <v>#DIV/0!</v>
      </c>
      <c r="J149" s="8" t="e">
        <f t="shared" si="8"/>
        <v>#DIV/0!</v>
      </c>
      <c r="K149" s="8" t="e">
        <f>AVERAGE(J149:J151)</f>
        <v>#DIV/0!</v>
      </c>
      <c r="L149" s="8" t="e">
        <f>_xlfn.STDEV.P(J149:J151)</f>
        <v>#DIV/0!</v>
      </c>
      <c r="M149" s="8" t="e">
        <f>IF(AND(K149&lt;$B$47, K149&gt;$B$52),$B$425,$B$426)</f>
        <v>#DIV/0!</v>
      </c>
      <c r="O149" s="8" t="e">
        <f t="shared" si="9"/>
        <v>#DIV/0!</v>
      </c>
      <c r="P149" s="8" t="e">
        <f>AVERAGE(O149:O151)</f>
        <v>#DIV/0!</v>
      </c>
      <c r="Q149" s="8" t="e">
        <f>_xlfn.STDEV.P(O149:O151)</f>
        <v>#DIV/0!</v>
      </c>
      <c r="R149" s="8" t="e">
        <f>IF(AND(P149&lt;$B$46,P149&gt;$B$51),$B$425,$B$426)</f>
        <v>#DIV/0!</v>
      </c>
      <c r="T149" s="8" t="e">
        <f>IF($Y$62=1,IF(AND($B$56&gt;$F$56,$B$56&gt;$J$56),F149,IF($F$56&gt;$J$56,K149,IF($J$56&gt;$F$56,P149,""))),IF($Y$62=2,F149,IF($Y$62=3,K149,IF($Y$62=4,P149,""))))</f>
        <v>#DIV/0!</v>
      </c>
      <c r="U149" s="8" t="e">
        <f>IF($Y$62=1,IF(AND($B$56&gt;$F$56,$B$56&gt;$J$56),G149,IF($F$56&gt;$J$56,L149,IF($J$56&gt;$F$56,Q149,""))),IF($Y$62=2,G149,IF($Y$62=3,L149,IF($Y$62=4,Q149,""))))</f>
        <v>#DIV/0!</v>
      </c>
      <c r="V149" s="8" t="e">
        <f>IF($Y$62=1,IF(AND($B$56&gt;$F$56,$B$56&gt;$J$56),H149,IF($F$56&gt;$J$56,M149,IF($J$56&gt;$F$56,R149,""))),IF($Y$62=2,H149,IF($Y$62=3,M149,IF($Y$62=4,R149,""))))</f>
        <v>#DIV/0!</v>
      </c>
    </row>
    <row r="150" spans="2:22" hidden="1" x14ac:dyDescent="0.25">
      <c r="B150" s="8" t="s">
        <v>84</v>
      </c>
      <c r="C150" s="8">
        <f>J30</f>
        <v>0</v>
      </c>
      <c r="D150" s="8" t="e">
        <f t="shared" si="6"/>
        <v>#DIV/0!</v>
      </c>
      <c r="E150" s="8" t="e">
        <f t="shared" si="7"/>
        <v>#DIV/0!</v>
      </c>
      <c r="J150" s="8" t="e">
        <f t="shared" si="8"/>
        <v>#DIV/0!</v>
      </c>
      <c r="O150" s="8" t="e">
        <f t="shared" si="9"/>
        <v>#DIV/0!</v>
      </c>
    </row>
    <row r="151" spans="2:22" hidden="1" x14ac:dyDescent="0.25">
      <c r="B151" s="8" t="s">
        <v>84</v>
      </c>
      <c r="C151" s="8">
        <f>K30</f>
        <v>0</v>
      </c>
      <c r="D151" s="8" t="e">
        <f t="shared" si="6"/>
        <v>#DIV/0!</v>
      </c>
      <c r="E151" s="8" t="e">
        <f t="shared" si="7"/>
        <v>#DIV/0!</v>
      </c>
      <c r="J151" s="8" t="e">
        <f t="shared" si="8"/>
        <v>#DIV/0!</v>
      </c>
      <c r="O151" s="8" t="e">
        <f t="shared" si="9"/>
        <v>#DIV/0!</v>
      </c>
    </row>
    <row r="152" spans="2:22" hidden="1" x14ac:dyDescent="0.25">
      <c r="B152" s="8" t="s">
        <v>85</v>
      </c>
      <c r="C152" s="8">
        <f>I31</f>
        <v>0</v>
      </c>
      <c r="D152" s="8" t="e">
        <f t="shared" si="6"/>
        <v>#DIV/0!</v>
      </c>
      <c r="E152" s="8" t="e">
        <f t="shared" si="7"/>
        <v>#DIV/0!</v>
      </c>
      <c r="F152" s="8" t="e">
        <f>AVERAGE(E152:E154)</f>
        <v>#DIV/0!</v>
      </c>
      <c r="G152" s="8" t="e">
        <f>_xlfn.STDEV.P(E152:E154)</f>
        <v>#DIV/0!</v>
      </c>
      <c r="H152" s="8" t="e">
        <f>IF(AND(F152&lt;$B$46, F152&gt;$B$52),$B$425,$B$426)</f>
        <v>#DIV/0!</v>
      </c>
      <c r="J152" s="8" t="e">
        <f t="shared" si="8"/>
        <v>#DIV/0!</v>
      </c>
      <c r="K152" s="8" t="e">
        <f>AVERAGE(J152:J154)</f>
        <v>#DIV/0!</v>
      </c>
      <c r="L152" s="8" t="e">
        <f>_xlfn.STDEV.P(J152:J154)</f>
        <v>#DIV/0!</v>
      </c>
      <c r="M152" s="8" t="e">
        <f>IF(AND(K152&lt;$B$47, K152&gt;$B$52),$B$425,$B$426)</f>
        <v>#DIV/0!</v>
      </c>
      <c r="O152" s="8" t="e">
        <f t="shared" si="9"/>
        <v>#DIV/0!</v>
      </c>
      <c r="P152" s="8" t="e">
        <f>AVERAGE(O152:O154)</f>
        <v>#DIV/0!</v>
      </c>
      <c r="Q152" s="8" t="e">
        <f>_xlfn.STDEV.P(O152:O154)</f>
        <v>#DIV/0!</v>
      </c>
      <c r="R152" s="8" t="e">
        <f>IF(AND(P152&lt;$B$46,P152&gt;$B$51),$B$425,$B$426)</f>
        <v>#DIV/0!</v>
      </c>
      <c r="T152" s="8" t="e">
        <f>IF($Y$62=1,IF(AND($B$56&gt;$F$56,$B$56&gt;$J$56),F152,IF($F$56&gt;$J$56,K152,IF($J$56&gt;$F$56,P152,""))),IF($Y$62=2,F152,IF($Y$62=3,K152,IF($Y$62=4,P152,""))))</f>
        <v>#DIV/0!</v>
      </c>
      <c r="U152" s="8" t="e">
        <f>IF($Y$62=1,IF(AND($B$56&gt;$F$56,$B$56&gt;$J$56),G152,IF($F$56&gt;$J$56,L152,IF($J$56&gt;$F$56,Q152,""))),IF($Y$62=2,G152,IF($Y$62=3,L152,IF($Y$62=4,Q152,""))))</f>
        <v>#DIV/0!</v>
      </c>
      <c r="V152" s="8" t="e">
        <f>IF($Y$62=1,IF(AND($B$56&gt;$F$56,$B$56&gt;$J$56),H152,IF($F$56&gt;$J$56,M152,IF($J$56&gt;$F$56,R152,""))),IF($Y$62=2,H152,IF($Y$62=3,M152,IF($Y$62=4,R152,""))))</f>
        <v>#DIV/0!</v>
      </c>
    </row>
    <row r="153" spans="2:22" hidden="1" x14ac:dyDescent="0.25">
      <c r="B153" s="8" t="s">
        <v>85</v>
      </c>
      <c r="C153" s="8">
        <f>J31</f>
        <v>0</v>
      </c>
      <c r="D153" s="8" t="e">
        <f t="shared" si="6"/>
        <v>#DIV/0!</v>
      </c>
      <c r="E153" s="8" t="e">
        <f t="shared" si="7"/>
        <v>#DIV/0!</v>
      </c>
      <c r="J153" s="8" t="e">
        <f t="shared" si="8"/>
        <v>#DIV/0!</v>
      </c>
      <c r="O153" s="8" t="e">
        <f t="shared" si="9"/>
        <v>#DIV/0!</v>
      </c>
    </row>
    <row r="154" spans="2:22" hidden="1" x14ac:dyDescent="0.25">
      <c r="B154" s="8" t="s">
        <v>85</v>
      </c>
      <c r="C154" s="8">
        <f>K31</f>
        <v>0</v>
      </c>
      <c r="D154" s="8" t="e">
        <f t="shared" si="6"/>
        <v>#DIV/0!</v>
      </c>
      <c r="E154" s="8" t="e">
        <f t="shared" si="7"/>
        <v>#DIV/0!</v>
      </c>
      <c r="J154" s="8" t="e">
        <f t="shared" si="8"/>
        <v>#DIV/0!</v>
      </c>
      <c r="O154" s="8" t="e">
        <f t="shared" si="9"/>
        <v>#DIV/0!</v>
      </c>
    </row>
    <row r="155" spans="2:22" hidden="1" x14ac:dyDescent="0.25">
      <c r="B155" s="8" t="s">
        <v>86</v>
      </c>
      <c r="C155" s="8">
        <f>I32</f>
        <v>0</v>
      </c>
      <c r="D155" s="8" t="e">
        <f t="shared" si="6"/>
        <v>#DIV/0!</v>
      </c>
      <c r="E155" s="8" t="e">
        <f t="shared" si="7"/>
        <v>#DIV/0!</v>
      </c>
      <c r="F155" s="8" t="e">
        <f>AVERAGE(E155:E157)</f>
        <v>#DIV/0!</v>
      </c>
      <c r="G155" s="8" t="e">
        <f>_xlfn.STDEV.P(E155:E157)</f>
        <v>#DIV/0!</v>
      </c>
      <c r="H155" s="8" t="e">
        <f>IF(AND(F155&lt;$B$46, F155&gt;$B$52),$B$425,$B$426)</f>
        <v>#DIV/0!</v>
      </c>
      <c r="J155" s="8" t="e">
        <f t="shared" si="8"/>
        <v>#DIV/0!</v>
      </c>
      <c r="K155" s="8" t="e">
        <f>AVERAGE(J155:J157)</f>
        <v>#DIV/0!</v>
      </c>
      <c r="L155" s="8" t="e">
        <f>_xlfn.STDEV.P(J155:J157)</f>
        <v>#DIV/0!</v>
      </c>
      <c r="M155" s="8" t="e">
        <f>IF(AND(K155&lt;$B$47, K155&gt;$B$52),$B$425,$B$426)</f>
        <v>#DIV/0!</v>
      </c>
      <c r="O155" s="8" t="e">
        <f t="shared" si="9"/>
        <v>#DIV/0!</v>
      </c>
      <c r="P155" s="8" t="e">
        <f>AVERAGE(O155:O157)</f>
        <v>#DIV/0!</v>
      </c>
      <c r="Q155" s="8" t="e">
        <f>_xlfn.STDEV.P(O155:O157)</f>
        <v>#DIV/0!</v>
      </c>
      <c r="R155" s="8" t="e">
        <f>IF(AND(P155&lt;$B$46,P155&gt;$B$51),$B$425,$B$426)</f>
        <v>#DIV/0!</v>
      </c>
      <c r="T155" s="8" t="e">
        <f>IF($Y$62=1,IF(AND($B$56&gt;$F$56,$B$56&gt;$J$56),F155,IF($F$56&gt;$J$56,K155,IF($J$56&gt;$F$56,P155,""))),IF($Y$62=2,F155,IF($Y$62=3,K155,IF($Y$62=4,P155,""))))</f>
        <v>#DIV/0!</v>
      </c>
      <c r="U155" s="8" t="e">
        <f>IF($Y$62=1,IF(AND($B$56&gt;$F$56,$B$56&gt;$J$56),G155,IF($F$56&gt;$J$56,L155,IF($J$56&gt;$F$56,Q155,""))),IF($Y$62=2,G155,IF($Y$62=3,L155,IF($Y$62=4,Q155,""))))</f>
        <v>#DIV/0!</v>
      </c>
      <c r="V155" s="8" t="e">
        <f>IF($Y$62=1,IF(AND($B$56&gt;$F$56,$B$56&gt;$J$56),H155,IF($F$56&gt;$J$56,M155,IF($J$56&gt;$F$56,R155,""))),IF($Y$62=2,H155,IF($Y$62=3,M155,IF($Y$62=4,R155,""))))</f>
        <v>#DIV/0!</v>
      </c>
    </row>
    <row r="156" spans="2:22" hidden="1" x14ac:dyDescent="0.25">
      <c r="B156" s="8" t="s">
        <v>86</v>
      </c>
      <c r="C156" s="8">
        <f>J32</f>
        <v>0</v>
      </c>
      <c r="D156" s="8" t="e">
        <f t="shared" si="6"/>
        <v>#DIV/0!</v>
      </c>
      <c r="E156" s="8" t="e">
        <f t="shared" si="7"/>
        <v>#DIV/0!</v>
      </c>
      <c r="J156" s="8" t="e">
        <f t="shared" si="8"/>
        <v>#DIV/0!</v>
      </c>
      <c r="O156" s="8" t="e">
        <f t="shared" si="9"/>
        <v>#DIV/0!</v>
      </c>
    </row>
    <row r="157" spans="2:22" hidden="1" x14ac:dyDescent="0.25">
      <c r="B157" s="8" t="s">
        <v>86</v>
      </c>
      <c r="C157" s="8">
        <f>K32</f>
        <v>0</v>
      </c>
      <c r="D157" s="8" t="e">
        <f t="shared" si="6"/>
        <v>#DIV/0!</v>
      </c>
      <c r="E157" s="8" t="e">
        <f t="shared" si="7"/>
        <v>#DIV/0!</v>
      </c>
      <c r="J157" s="8" t="e">
        <f t="shared" si="8"/>
        <v>#DIV/0!</v>
      </c>
      <c r="O157" s="8" t="e">
        <f t="shared" si="9"/>
        <v>#DIV/0!</v>
      </c>
    </row>
    <row r="158" spans="2:22" hidden="1" x14ac:dyDescent="0.25">
      <c r="B158" s="8" t="s">
        <v>87</v>
      </c>
      <c r="C158" s="8">
        <f>I33</f>
        <v>0</v>
      </c>
      <c r="D158" s="8" t="e">
        <f t="shared" ref="D158:D181" si="14">C158-$C$42</f>
        <v>#DIV/0!</v>
      </c>
      <c r="E158" s="8" t="e">
        <f>IF(D158&gt;0,(D158/$B$59)^(1/$C$59),"")</f>
        <v>#DIV/0!</v>
      </c>
      <c r="F158" s="8" t="e">
        <f>AVERAGE(E158:E160)</f>
        <v>#DIV/0!</v>
      </c>
      <c r="G158" s="8" t="e">
        <f>_xlfn.STDEV.P(E158:E160)</f>
        <v>#DIV/0!</v>
      </c>
      <c r="H158" s="8" t="e">
        <f>IF(AND(F158&lt;$B$46, F158&gt;$B$52),$B$425,$B$426)</f>
        <v>#DIV/0!</v>
      </c>
      <c r="J158" s="8" t="e">
        <f>IF(D158&gt;0,(D158/$F$59)^(1/$G$59),"")</f>
        <v>#DIV/0!</v>
      </c>
      <c r="K158" s="8" t="e">
        <f>AVERAGE(J158:J160)</f>
        <v>#DIV/0!</v>
      </c>
      <c r="L158" s="8" t="e">
        <f>_xlfn.STDEV.P(J158:J160)</f>
        <v>#DIV/0!</v>
      </c>
      <c r="M158" s="8" t="e">
        <f>IF(AND(K158&lt;$B$47, K158&gt;$B$52),$B$425,$B$426)</f>
        <v>#DIV/0!</v>
      </c>
      <c r="O158" s="8" t="e">
        <f>IF(D158&gt;0,(D158/$J$59)^(1/$K$59),"")</f>
        <v>#DIV/0!</v>
      </c>
      <c r="P158" s="8" t="e">
        <f>AVERAGE(O158:O160)</f>
        <v>#DIV/0!</v>
      </c>
      <c r="Q158" s="8" t="e">
        <f>_xlfn.STDEV.P(O158:O160)</f>
        <v>#DIV/0!</v>
      </c>
      <c r="R158" s="8" t="e">
        <f>IF(AND(P158&lt;$B$46,P158&gt;$B$51),$B$425,$B$426)</f>
        <v>#DIV/0!</v>
      </c>
      <c r="T158" s="8" t="e">
        <f>IF($Y$62=1,IF(AND($B$56&gt;$F$56,$B$56&gt;$J$56),F158,IF($F$56&gt;$J$56,K158,IF($J$56&gt;$F$56,P158,""))),IF($Y$62=2,F158,IF($Y$62=3,K158,IF($Y$62=4,P158,""))))</f>
        <v>#DIV/0!</v>
      </c>
      <c r="U158" s="8" t="e">
        <f>IF($Y$62=1,IF(AND($B$56&gt;$F$56,$B$56&gt;$J$56),G158,IF($F$56&gt;$J$56,L158,IF($J$56&gt;$F$56,Q158,""))),IF($Y$62=2,G158,IF($Y$62=3,L158,IF($Y$62=4,Q158,""))))</f>
        <v>#DIV/0!</v>
      </c>
      <c r="V158" s="8" t="e">
        <f>IF($Y$62=1,IF(AND($B$56&gt;$F$56,$B$56&gt;$J$56),H158,IF($F$56&gt;$J$56,M158,IF($J$56&gt;$F$56,R158,""))),IF($Y$62=2,H158,IF($Y$62=3,M158,IF($Y$62=4,R158,""))))</f>
        <v>#DIV/0!</v>
      </c>
    </row>
    <row r="159" spans="2:22" hidden="1" x14ac:dyDescent="0.25">
      <c r="B159" s="8" t="s">
        <v>87</v>
      </c>
      <c r="C159" s="8">
        <f>-J33</f>
        <v>0</v>
      </c>
      <c r="D159" s="8" t="e">
        <f t="shared" si="14"/>
        <v>#DIV/0!</v>
      </c>
      <c r="E159" s="8" t="e">
        <f t="shared" ref="E159:E181" si="15">IF(D159&gt;0,(D159/$B$59)^(1/$C$59),"")</f>
        <v>#DIV/0!</v>
      </c>
      <c r="J159" s="8" t="e">
        <f t="shared" ref="J159:J181" si="16">IF(D159&gt;0,(D159/$F$59)^(1/$G$59),"")</f>
        <v>#DIV/0!</v>
      </c>
      <c r="O159" s="8" t="e">
        <f t="shared" ref="O159:O181" si="17">IF(D159&gt;0,(D159/$J$59)^(1/$K$59),"")</f>
        <v>#DIV/0!</v>
      </c>
    </row>
    <row r="160" spans="2:22" hidden="1" x14ac:dyDescent="0.25">
      <c r="B160" s="8" t="s">
        <v>87</v>
      </c>
      <c r="C160" s="8">
        <f>K33</f>
        <v>0</v>
      </c>
      <c r="D160" s="8" t="e">
        <f t="shared" si="14"/>
        <v>#DIV/0!</v>
      </c>
      <c r="E160" s="8" t="e">
        <f t="shared" si="15"/>
        <v>#DIV/0!</v>
      </c>
      <c r="J160" s="8" t="e">
        <f t="shared" si="16"/>
        <v>#DIV/0!</v>
      </c>
      <c r="O160" s="8" t="e">
        <f t="shared" si="17"/>
        <v>#DIV/0!</v>
      </c>
    </row>
    <row r="161" spans="2:22" hidden="1" x14ac:dyDescent="0.25">
      <c r="B161" s="8" t="s">
        <v>88</v>
      </c>
      <c r="C161" s="8">
        <f>I34</f>
        <v>0</v>
      </c>
      <c r="D161" s="8" t="e">
        <f t="shared" si="14"/>
        <v>#DIV/0!</v>
      </c>
      <c r="E161" s="8" t="e">
        <f t="shared" si="15"/>
        <v>#DIV/0!</v>
      </c>
      <c r="F161" s="8" t="e">
        <f>AVERAGE(E161:E163)</f>
        <v>#DIV/0!</v>
      </c>
      <c r="G161" s="8" t="e">
        <f>_xlfn.STDEV.P(E161:E163)</f>
        <v>#DIV/0!</v>
      </c>
      <c r="H161" s="8" t="e">
        <f>IF(AND(F161&lt;$B$46, F161&gt;$B$52),$B$425,$B$426)</f>
        <v>#DIV/0!</v>
      </c>
      <c r="J161" s="8" t="e">
        <f t="shared" si="16"/>
        <v>#DIV/0!</v>
      </c>
      <c r="K161" s="8" t="e">
        <f>AVERAGE(J161:J163)</f>
        <v>#DIV/0!</v>
      </c>
      <c r="L161" s="8" t="e">
        <f>_xlfn.STDEV.P(J161:J163)</f>
        <v>#DIV/0!</v>
      </c>
      <c r="M161" s="8" t="e">
        <f>IF(AND(K161&lt;$B$47, K161&gt;$B$52),$B$425,$B$426)</f>
        <v>#DIV/0!</v>
      </c>
      <c r="O161" s="8" t="e">
        <f t="shared" si="17"/>
        <v>#DIV/0!</v>
      </c>
      <c r="P161" s="8" t="e">
        <f>AVERAGE(O161:O163)</f>
        <v>#DIV/0!</v>
      </c>
      <c r="Q161" s="8" t="e">
        <f>_xlfn.STDEV.P(O161:O163)</f>
        <v>#DIV/0!</v>
      </c>
      <c r="R161" s="8" t="e">
        <f>IF(AND(P161&lt;$B$46,P161&gt;$B$51),$B$425,$B$426)</f>
        <v>#DIV/0!</v>
      </c>
      <c r="T161" s="8" t="e">
        <f>IF($Y$62=1,IF(AND($B$56&gt;$F$56,$B$56&gt;$J$56),F161,IF($F$56&gt;$J$56,K161,IF($J$56&gt;$F$56,P161,""))),IF($Y$62=2,F161,IF($Y$62=3,K161,IF($Y$62=4,P161,""))))</f>
        <v>#DIV/0!</v>
      </c>
      <c r="U161" s="8" t="e">
        <f>IF($Y$62=1,IF(AND($B$56&gt;$F$56,$B$56&gt;$J$56),G161,IF($F$56&gt;$J$56,L161,IF($J$56&gt;$F$56,Q161,""))),IF($Y$62=2,G161,IF($Y$62=3,L161,IF($Y$62=4,Q161,""))))</f>
        <v>#DIV/0!</v>
      </c>
      <c r="V161" s="8" t="e">
        <f>IF($Y$62=1,IF(AND($B$56&gt;$F$56,$B$56&gt;$J$56),H161,IF($F$56&gt;$J$56,M161,IF($J$56&gt;$F$56,R161,""))),IF($Y$62=2,H161,IF($Y$62=3,M161,IF($Y$62=4,R161,""))))</f>
        <v>#DIV/0!</v>
      </c>
    </row>
    <row r="162" spans="2:22" hidden="1" x14ac:dyDescent="0.25">
      <c r="B162" s="8" t="s">
        <v>88</v>
      </c>
      <c r="C162" s="8">
        <f>J34</f>
        <v>0</v>
      </c>
      <c r="D162" s="8" t="e">
        <f t="shared" si="14"/>
        <v>#DIV/0!</v>
      </c>
      <c r="E162" s="8" t="e">
        <f t="shared" si="15"/>
        <v>#DIV/0!</v>
      </c>
      <c r="J162" s="8" t="e">
        <f t="shared" si="16"/>
        <v>#DIV/0!</v>
      </c>
      <c r="O162" s="8" t="e">
        <f t="shared" si="17"/>
        <v>#DIV/0!</v>
      </c>
    </row>
    <row r="163" spans="2:22" hidden="1" x14ac:dyDescent="0.25">
      <c r="B163" s="8" t="s">
        <v>88</v>
      </c>
      <c r="C163" s="8">
        <f>K34</f>
        <v>0</v>
      </c>
      <c r="D163" s="8" t="e">
        <f t="shared" si="14"/>
        <v>#DIV/0!</v>
      </c>
      <c r="E163" s="8" t="e">
        <f t="shared" si="15"/>
        <v>#DIV/0!</v>
      </c>
      <c r="J163" s="8" t="e">
        <f t="shared" si="16"/>
        <v>#DIV/0!</v>
      </c>
      <c r="O163" s="8" t="e">
        <f t="shared" si="17"/>
        <v>#DIV/0!</v>
      </c>
    </row>
    <row r="164" spans="2:22" hidden="1" x14ac:dyDescent="0.25">
      <c r="B164" s="8" t="s">
        <v>89</v>
      </c>
      <c r="C164" s="8">
        <f>I35</f>
        <v>0</v>
      </c>
      <c r="D164" s="8" t="e">
        <f t="shared" si="14"/>
        <v>#DIV/0!</v>
      </c>
      <c r="E164" s="8" t="e">
        <f t="shared" si="15"/>
        <v>#DIV/0!</v>
      </c>
      <c r="F164" s="8" t="e">
        <f>AVERAGE(E164:E166)</f>
        <v>#DIV/0!</v>
      </c>
      <c r="G164" s="8" t="e">
        <f>_xlfn.STDEV.P(E164:E166)</f>
        <v>#DIV/0!</v>
      </c>
      <c r="H164" s="8" t="e">
        <f>IF(AND(F164&lt;$B$46, F164&gt;$B$52),$B$425,$B$426)</f>
        <v>#DIV/0!</v>
      </c>
      <c r="J164" s="8" t="e">
        <f t="shared" si="16"/>
        <v>#DIV/0!</v>
      </c>
      <c r="K164" s="8" t="e">
        <f>AVERAGE(J164:J166)</f>
        <v>#DIV/0!</v>
      </c>
      <c r="L164" s="8" t="e">
        <f>_xlfn.STDEV.P(J164:J166)</f>
        <v>#DIV/0!</v>
      </c>
      <c r="M164" s="8" t="e">
        <f>IF(AND(K164&lt;$B$47, K164&gt;$B$52),$B$425,$B$426)</f>
        <v>#DIV/0!</v>
      </c>
      <c r="O164" s="8" t="e">
        <f t="shared" si="17"/>
        <v>#DIV/0!</v>
      </c>
      <c r="P164" s="8" t="e">
        <f>AVERAGE(O164:O166)</f>
        <v>#DIV/0!</v>
      </c>
      <c r="Q164" s="8" t="e">
        <f>_xlfn.STDEV.P(O164:O166)</f>
        <v>#DIV/0!</v>
      </c>
      <c r="R164" s="8" t="e">
        <f>IF(AND(P164&lt;$B$46,P164&gt;$B$51),$B$425,$B$426)</f>
        <v>#DIV/0!</v>
      </c>
      <c r="T164" s="8" t="e">
        <f>IF($Y$62=1,IF(AND($B$56&gt;$F$56,$B$56&gt;$J$56),F164,IF($F$56&gt;$J$56,K164,IF($J$56&gt;$F$56,P164,""))),IF($Y$62=2,F164,IF($Y$62=3,K164,IF($Y$62=4,P164,""))))</f>
        <v>#DIV/0!</v>
      </c>
      <c r="U164" s="8" t="e">
        <f>IF($Y$62=1,IF(AND($B$56&gt;$F$56,$B$56&gt;$J$56),G164,IF($F$56&gt;$J$56,L164,IF($J$56&gt;$F$56,Q164,""))),IF($Y$62=2,G164,IF($Y$62=3,L164,IF($Y$62=4,Q164,""))))</f>
        <v>#DIV/0!</v>
      </c>
      <c r="V164" s="8" t="e">
        <f>IF($Y$62=1,IF(AND($B$56&gt;$F$56,$B$56&gt;$J$56),H164,IF($F$56&gt;$J$56,M164,IF($J$56&gt;$F$56,R164,""))),IF($Y$62=2,H164,IF($Y$62=3,M164,IF($Y$62=4,R164,""))))</f>
        <v>#DIV/0!</v>
      </c>
    </row>
    <row r="165" spans="2:22" hidden="1" x14ac:dyDescent="0.25">
      <c r="B165" s="8" t="s">
        <v>89</v>
      </c>
      <c r="C165" s="8">
        <f>J35</f>
        <v>0</v>
      </c>
      <c r="D165" s="8" t="e">
        <f t="shared" si="14"/>
        <v>#DIV/0!</v>
      </c>
      <c r="E165" s="8" t="e">
        <f t="shared" si="15"/>
        <v>#DIV/0!</v>
      </c>
      <c r="J165" s="8" t="e">
        <f t="shared" si="16"/>
        <v>#DIV/0!</v>
      </c>
      <c r="O165" s="8" t="e">
        <f t="shared" si="17"/>
        <v>#DIV/0!</v>
      </c>
    </row>
    <row r="166" spans="2:22" hidden="1" x14ac:dyDescent="0.25">
      <c r="B166" s="8" t="s">
        <v>89</v>
      </c>
      <c r="C166" s="8">
        <f>K35</f>
        <v>0</v>
      </c>
      <c r="D166" s="8" t="e">
        <f t="shared" si="14"/>
        <v>#DIV/0!</v>
      </c>
      <c r="E166" s="8" t="e">
        <f t="shared" si="15"/>
        <v>#DIV/0!</v>
      </c>
      <c r="J166" s="8" t="e">
        <f t="shared" si="16"/>
        <v>#DIV/0!</v>
      </c>
      <c r="O166" s="8" t="e">
        <f t="shared" si="17"/>
        <v>#DIV/0!</v>
      </c>
    </row>
    <row r="167" spans="2:22" hidden="1" x14ac:dyDescent="0.25">
      <c r="B167" s="8" t="s">
        <v>90</v>
      </c>
      <c r="C167" s="8">
        <f>I36</f>
        <v>0</v>
      </c>
      <c r="D167" s="8" t="e">
        <f t="shared" si="14"/>
        <v>#DIV/0!</v>
      </c>
      <c r="E167" s="8" t="e">
        <f t="shared" si="15"/>
        <v>#DIV/0!</v>
      </c>
      <c r="F167" s="8" t="e">
        <f>AVERAGE(E167:E169)</f>
        <v>#DIV/0!</v>
      </c>
      <c r="G167" s="8" t="e">
        <f>_xlfn.STDEV.P(E167:E169)</f>
        <v>#DIV/0!</v>
      </c>
      <c r="H167" s="8" t="e">
        <f>IF(AND(F167&lt;$B$46, F167&gt;$B$52),$B$425,$B$426)</f>
        <v>#DIV/0!</v>
      </c>
      <c r="J167" s="8" t="e">
        <f t="shared" si="16"/>
        <v>#DIV/0!</v>
      </c>
      <c r="K167" s="8" t="e">
        <f>AVERAGE(J167:J169)</f>
        <v>#DIV/0!</v>
      </c>
      <c r="L167" s="8" t="e">
        <f>_xlfn.STDEV.P(J167:J169)</f>
        <v>#DIV/0!</v>
      </c>
      <c r="M167" s="8" t="e">
        <f>IF(AND(K167&lt;$B$47, K167&gt;$B$52),$B$425,$B$426)</f>
        <v>#DIV/0!</v>
      </c>
      <c r="O167" s="8" t="e">
        <f t="shared" si="17"/>
        <v>#DIV/0!</v>
      </c>
      <c r="P167" s="8" t="e">
        <f>AVERAGE(O167:O169)</f>
        <v>#DIV/0!</v>
      </c>
      <c r="Q167" s="8" t="e">
        <f>_xlfn.STDEV.P(O167:O169)</f>
        <v>#DIV/0!</v>
      </c>
      <c r="R167" s="8" t="e">
        <f>IF(AND(P167&lt;$B$46,P167&gt;$B$51),$B$425,$B$426)</f>
        <v>#DIV/0!</v>
      </c>
      <c r="T167" s="8" t="e">
        <f>IF($Y$62=1,IF(AND($B$56&gt;$F$56,$B$56&gt;$J$56),F167,IF($F$56&gt;$J$56,K167,IF($J$56&gt;$F$56,P167,""))),IF($Y$62=2,F167,IF($Y$62=3,K167,IF($Y$62=4,P167,""))))</f>
        <v>#DIV/0!</v>
      </c>
      <c r="U167" s="8" t="e">
        <f>IF($Y$62=1,IF(AND($B$56&gt;$F$56,$B$56&gt;$J$56),G167,IF($F$56&gt;$J$56,L167,IF($J$56&gt;$F$56,Q167,""))),IF($Y$62=2,G167,IF($Y$62=3,L167,IF($Y$62=4,Q167,""))))</f>
        <v>#DIV/0!</v>
      </c>
      <c r="V167" s="8" t="e">
        <f>IF($Y$62=1,IF(AND($B$56&gt;$F$56,$B$56&gt;$J$56),H167,IF($F$56&gt;$J$56,M167,IF($J$56&gt;$F$56,R167,""))),IF($Y$62=2,H167,IF($Y$62=3,M167,IF($Y$62=4,R167,""))))</f>
        <v>#DIV/0!</v>
      </c>
    </row>
    <row r="168" spans="2:22" hidden="1" x14ac:dyDescent="0.25">
      <c r="B168" s="8" t="s">
        <v>90</v>
      </c>
      <c r="C168" s="8">
        <f>J36</f>
        <v>0</v>
      </c>
      <c r="D168" s="8" t="e">
        <f t="shared" si="14"/>
        <v>#DIV/0!</v>
      </c>
      <c r="E168" s="8" t="e">
        <f t="shared" si="15"/>
        <v>#DIV/0!</v>
      </c>
      <c r="J168" s="8" t="e">
        <f t="shared" si="16"/>
        <v>#DIV/0!</v>
      </c>
      <c r="O168" s="8" t="e">
        <f t="shared" si="17"/>
        <v>#DIV/0!</v>
      </c>
    </row>
    <row r="169" spans="2:22" hidden="1" x14ac:dyDescent="0.25">
      <c r="B169" s="8" t="s">
        <v>90</v>
      </c>
      <c r="C169" s="8">
        <f>K36</f>
        <v>0</v>
      </c>
      <c r="D169" s="8" t="e">
        <f t="shared" si="14"/>
        <v>#DIV/0!</v>
      </c>
      <c r="E169" s="8" t="e">
        <f t="shared" si="15"/>
        <v>#DIV/0!</v>
      </c>
      <c r="J169" s="8" t="e">
        <f t="shared" si="16"/>
        <v>#DIV/0!</v>
      </c>
      <c r="O169" s="8" t="e">
        <f t="shared" si="17"/>
        <v>#DIV/0!</v>
      </c>
    </row>
    <row r="170" spans="2:22" hidden="1" x14ac:dyDescent="0.25">
      <c r="B170" s="8" t="s">
        <v>91</v>
      </c>
      <c r="C170" s="8">
        <f>I37</f>
        <v>0</v>
      </c>
      <c r="D170" s="8" t="e">
        <f t="shared" si="14"/>
        <v>#DIV/0!</v>
      </c>
      <c r="E170" s="8" t="e">
        <f t="shared" si="15"/>
        <v>#DIV/0!</v>
      </c>
      <c r="F170" s="8" t="e">
        <f>AVERAGE(E170:E172)</f>
        <v>#DIV/0!</v>
      </c>
      <c r="G170" s="8" t="e">
        <f>_xlfn.STDEV.P(E170:E172)</f>
        <v>#DIV/0!</v>
      </c>
      <c r="H170" s="8" t="e">
        <f>IF(AND(F170&lt;$B$46, F170&gt;$B$52),$B$425,$B$426)</f>
        <v>#DIV/0!</v>
      </c>
      <c r="J170" s="8" t="e">
        <f t="shared" si="16"/>
        <v>#DIV/0!</v>
      </c>
      <c r="K170" s="8" t="e">
        <f>AVERAGE(J170:J172)</f>
        <v>#DIV/0!</v>
      </c>
      <c r="L170" s="8" t="e">
        <f>_xlfn.STDEV.P(J170:J172)</f>
        <v>#DIV/0!</v>
      </c>
      <c r="M170" s="8" t="e">
        <f>IF(AND(K170&lt;$B$47, K170&gt;$B$52),$B$425,$B$426)</f>
        <v>#DIV/0!</v>
      </c>
      <c r="O170" s="8" t="e">
        <f t="shared" si="17"/>
        <v>#DIV/0!</v>
      </c>
      <c r="P170" s="8" t="e">
        <f>AVERAGE(O170:O172)</f>
        <v>#DIV/0!</v>
      </c>
      <c r="Q170" s="8" t="e">
        <f>_xlfn.STDEV.P(O170:O172)</f>
        <v>#DIV/0!</v>
      </c>
      <c r="R170" s="8" t="e">
        <f>IF(AND(P170&lt;$B$46,P170&gt;$B$51),$B$425,$B$426)</f>
        <v>#DIV/0!</v>
      </c>
      <c r="T170" s="8" t="e">
        <f>IF($Y$62=1,IF(AND($B$56&gt;$F$56,$B$56&gt;$J$56),F170,IF($F$56&gt;$J$56,K170,IF($J$56&gt;$F$56,P170,""))),IF($Y$62=2,F170,IF($Y$62=3,K170,IF($Y$62=4,P170,""))))</f>
        <v>#DIV/0!</v>
      </c>
      <c r="U170" s="8" t="e">
        <f>IF($Y$62=1,IF(AND($B$56&gt;$F$56,$B$56&gt;$J$56),G170,IF($F$56&gt;$J$56,L170,IF($J$56&gt;$F$56,Q170,""))),IF($Y$62=2,G170,IF($Y$62=3,L170,IF($Y$62=4,Q170,""))))</f>
        <v>#DIV/0!</v>
      </c>
      <c r="V170" s="8" t="e">
        <f>IF($Y$62=1,IF(AND($B$56&gt;$F$56,$B$56&gt;$J$56),H170,IF($F$56&gt;$J$56,M170,IF($J$56&gt;$F$56,R170,""))),IF($Y$62=2,H170,IF($Y$62=3,M170,IF($Y$62=4,R170,""))))</f>
        <v>#DIV/0!</v>
      </c>
    </row>
    <row r="171" spans="2:22" hidden="1" x14ac:dyDescent="0.25">
      <c r="B171" s="8" t="s">
        <v>91</v>
      </c>
      <c r="C171" s="8">
        <f>J37</f>
        <v>0</v>
      </c>
      <c r="D171" s="8" t="e">
        <f t="shared" si="14"/>
        <v>#DIV/0!</v>
      </c>
      <c r="E171" s="8" t="e">
        <f t="shared" si="15"/>
        <v>#DIV/0!</v>
      </c>
      <c r="J171" s="8" t="e">
        <f t="shared" si="16"/>
        <v>#DIV/0!</v>
      </c>
      <c r="O171" s="8" t="e">
        <f t="shared" si="17"/>
        <v>#DIV/0!</v>
      </c>
    </row>
    <row r="172" spans="2:22" hidden="1" x14ac:dyDescent="0.25">
      <c r="B172" s="8" t="s">
        <v>91</v>
      </c>
      <c r="C172" s="8">
        <f>K37</f>
        <v>0</v>
      </c>
      <c r="D172" s="8" t="e">
        <f t="shared" si="14"/>
        <v>#DIV/0!</v>
      </c>
      <c r="E172" s="8" t="e">
        <f t="shared" si="15"/>
        <v>#DIV/0!</v>
      </c>
      <c r="J172" s="8" t="e">
        <f t="shared" si="16"/>
        <v>#DIV/0!</v>
      </c>
      <c r="O172" s="8" t="e">
        <f t="shared" si="17"/>
        <v>#DIV/0!</v>
      </c>
    </row>
    <row r="173" spans="2:22" hidden="1" x14ac:dyDescent="0.25">
      <c r="B173" s="8" t="s">
        <v>92</v>
      </c>
      <c r="C173" s="8">
        <f>I38</f>
        <v>0</v>
      </c>
      <c r="D173" s="8" t="e">
        <f t="shared" si="14"/>
        <v>#DIV/0!</v>
      </c>
      <c r="E173" s="8" t="e">
        <f t="shared" si="15"/>
        <v>#DIV/0!</v>
      </c>
      <c r="F173" s="8" t="e">
        <f>AVERAGE(E173:E175)</f>
        <v>#DIV/0!</v>
      </c>
      <c r="G173" s="8" t="e">
        <f>_xlfn.STDEV.P(E173:E175)</f>
        <v>#DIV/0!</v>
      </c>
      <c r="H173" s="8" t="e">
        <f>IF(AND(F173&lt;$B$46, F173&gt;$B$52),$B$425,$B$426)</f>
        <v>#DIV/0!</v>
      </c>
      <c r="J173" s="8" t="e">
        <f t="shared" si="16"/>
        <v>#DIV/0!</v>
      </c>
      <c r="K173" s="8" t="e">
        <f>AVERAGE(J173:J175)</f>
        <v>#DIV/0!</v>
      </c>
      <c r="L173" s="8" t="e">
        <f>_xlfn.STDEV.P(J173:J175)</f>
        <v>#DIV/0!</v>
      </c>
      <c r="M173" s="8" t="e">
        <f>IF(AND(K173&lt;$B$47, K173&gt;$B$52),$B$425,$B$426)</f>
        <v>#DIV/0!</v>
      </c>
      <c r="O173" s="8" t="e">
        <f t="shared" si="17"/>
        <v>#DIV/0!</v>
      </c>
      <c r="P173" s="8" t="e">
        <f>AVERAGE(O173:O175)</f>
        <v>#DIV/0!</v>
      </c>
      <c r="Q173" s="8" t="e">
        <f>_xlfn.STDEV.P(O173:O175)</f>
        <v>#DIV/0!</v>
      </c>
      <c r="R173" s="8" t="e">
        <f>IF(AND(P173&lt;$B$46,P173&gt;$B$51),$B$425,$B$426)</f>
        <v>#DIV/0!</v>
      </c>
      <c r="T173" s="8" t="e">
        <f>IF($Y$62=1,IF(AND($B$56&gt;$F$56,$B$56&gt;$J$56),F173,IF($F$56&gt;$J$56,K173,IF($J$56&gt;$F$56,P173,""))),IF($Y$62=2,F173,IF($Y$62=3,K173,IF($Y$62=4,P173,""))))</f>
        <v>#DIV/0!</v>
      </c>
      <c r="U173" s="8" t="e">
        <f>IF($Y$62=1,IF(AND($B$56&gt;$F$56,$B$56&gt;$J$56),G173,IF($F$56&gt;$J$56,L173,IF($J$56&gt;$F$56,Q173,""))),IF($Y$62=2,G173,IF($Y$62=3,L173,IF($Y$62=4,Q173,""))))</f>
        <v>#DIV/0!</v>
      </c>
      <c r="V173" s="8" t="e">
        <f>IF($Y$62=1,IF(AND($B$56&gt;$F$56,$B$56&gt;$J$56),H173,IF($F$56&gt;$J$56,M173,IF($J$56&gt;$F$56,R173,""))),IF($Y$62=2,H173,IF($Y$62=3,M173,IF($Y$62=4,R173,""))))</f>
        <v>#DIV/0!</v>
      </c>
    </row>
    <row r="174" spans="2:22" hidden="1" x14ac:dyDescent="0.25">
      <c r="B174" s="8" t="s">
        <v>92</v>
      </c>
      <c r="C174" s="8">
        <f>J38</f>
        <v>0</v>
      </c>
      <c r="D174" s="8" t="e">
        <f t="shared" si="14"/>
        <v>#DIV/0!</v>
      </c>
      <c r="E174" s="8" t="e">
        <f t="shared" si="15"/>
        <v>#DIV/0!</v>
      </c>
      <c r="J174" s="8" t="e">
        <f t="shared" si="16"/>
        <v>#DIV/0!</v>
      </c>
      <c r="O174" s="8" t="e">
        <f t="shared" si="17"/>
        <v>#DIV/0!</v>
      </c>
    </row>
    <row r="175" spans="2:22" hidden="1" x14ac:dyDescent="0.25">
      <c r="B175" s="8" t="s">
        <v>92</v>
      </c>
      <c r="C175" s="8">
        <f>K38</f>
        <v>0</v>
      </c>
      <c r="D175" s="8" t="e">
        <f t="shared" si="14"/>
        <v>#DIV/0!</v>
      </c>
      <c r="E175" s="8" t="e">
        <f t="shared" si="15"/>
        <v>#DIV/0!</v>
      </c>
      <c r="J175" s="8" t="e">
        <f t="shared" si="16"/>
        <v>#DIV/0!</v>
      </c>
      <c r="O175" s="8" t="e">
        <f t="shared" si="17"/>
        <v>#DIV/0!</v>
      </c>
    </row>
    <row r="176" spans="2:22" hidden="1" x14ac:dyDescent="0.25">
      <c r="B176" s="8" t="s">
        <v>93</v>
      </c>
      <c r="C176" s="8">
        <f>I39</f>
        <v>0</v>
      </c>
      <c r="D176" s="8" t="e">
        <f t="shared" si="14"/>
        <v>#DIV/0!</v>
      </c>
      <c r="E176" s="8" t="e">
        <f t="shared" si="15"/>
        <v>#DIV/0!</v>
      </c>
      <c r="F176" s="8" t="e">
        <f>AVERAGE(E176:E178)</f>
        <v>#DIV/0!</v>
      </c>
      <c r="G176" s="8" t="e">
        <f>_xlfn.STDEV.P(E176:E178)</f>
        <v>#DIV/0!</v>
      </c>
      <c r="H176" s="8" t="e">
        <f>IF(AND(F176&lt;$B$46, F176&gt;$B$52),$B$425,$B$426)</f>
        <v>#DIV/0!</v>
      </c>
      <c r="J176" s="8" t="e">
        <f t="shared" si="16"/>
        <v>#DIV/0!</v>
      </c>
      <c r="K176" s="8" t="e">
        <f>AVERAGE(J176:J178)</f>
        <v>#DIV/0!</v>
      </c>
      <c r="L176" s="8" t="e">
        <f>_xlfn.STDEV.P(J176:J178)</f>
        <v>#DIV/0!</v>
      </c>
      <c r="M176" s="8" t="e">
        <f>IF(AND(K176&lt;$B$47, K176&gt;$B$52),$B$425,$B$426)</f>
        <v>#DIV/0!</v>
      </c>
      <c r="O176" s="8" t="e">
        <f t="shared" si="17"/>
        <v>#DIV/0!</v>
      </c>
      <c r="P176" s="8" t="e">
        <f>AVERAGE(O176:O178)</f>
        <v>#DIV/0!</v>
      </c>
      <c r="Q176" s="8" t="e">
        <f>_xlfn.STDEV.P(O176:O178)</f>
        <v>#DIV/0!</v>
      </c>
      <c r="R176" s="8" t="e">
        <f>IF(AND(P176&lt;$B$46,P176&gt;$B$51),$B$425,$B$426)</f>
        <v>#DIV/0!</v>
      </c>
      <c r="T176" s="8" t="e">
        <f>IF($Y$62=1,IF(AND($B$56&gt;$F$56,$B$56&gt;$J$56),F176,IF($F$56&gt;$J$56,K176,IF($J$56&gt;$F$56,P176,""))),IF($Y$62=2,F176,IF($Y$62=3,K176,IF($Y$62=4,P176,""))))</f>
        <v>#DIV/0!</v>
      </c>
      <c r="U176" s="8" t="e">
        <f>IF($Y$62=1,IF(AND($B$56&gt;$F$56,$B$56&gt;$J$56),G176,IF($F$56&gt;$J$56,L176,IF($J$56&gt;$F$56,Q176,""))),IF($Y$62=2,G176,IF($Y$62=3,L176,IF($Y$62=4,Q176,""))))</f>
        <v>#DIV/0!</v>
      </c>
      <c r="V176" s="8" t="e">
        <f>IF($Y$62=1,IF(AND($B$56&gt;$F$56,$B$56&gt;$J$56),H176,IF($F$56&gt;$J$56,M176,IF($J$56&gt;$F$56,R176,""))),IF($Y$62=2,H176,IF($Y$62=3,M176,IF($Y$62=4,R176,""))))</f>
        <v>#DIV/0!</v>
      </c>
    </row>
    <row r="177" spans="2:22" hidden="1" x14ac:dyDescent="0.25">
      <c r="B177" s="8" t="s">
        <v>93</v>
      </c>
      <c r="C177" s="8">
        <f>J39</f>
        <v>0</v>
      </c>
      <c r="D177" s="8" t="e">
        <f t="shared" si="14"/>
        <v>#DIV/0!</v>
      </c>
      <c r="E177" s="8" t="e">
        <f t="shared" si="15"/>
        <v>#DIV/0!</v>
      </c>
      <c r="J177" s="8" t="e">
        <f t="shared" si="16"/>
        <v>#DIV/0!</v>
      </c>
      <c r="O177" s="8" t="e">
        <f t="shared" si="17"/>
        <v>#DIV/0!</v>
      </c>
    </row>
    <row r="178" spans="2:22" hidden="1" x14ac:dyDescent="0.25">
      <c r="B178" s="8" t="s">
        <v>93</v>
      </c>
      <c r="C178" s="8">
        <f>K39</f>
        <v>0</v>
      </c>
      <c r="D178" s="8" t="e">
        <f t="shared" si="14"/>
        <v>#DIV/0!</v>
      </c>
      <c r="E178" s="8" t="e">
        <f t="shared" si="15"/>
        <v>#DIV/0!</v>
      </c>
      <c r="J178" s="8" t="e">
        <f t="shared" si="16"/>
        <v>#DIV/0!</v>
      </c>
      <c r="O178" s="8" t="e">
        <f t="shared" si="17"/>
        <v>#DIV/0!</v>
      </c>
    </row>
    <row r="179" spans="2:22" hidden="1" x14ac:dyDescent="0.25">
      <c r="B179" s="8" t="s">
        <v>94</v>
      </c>
      <c r="C179" s="8">
        <f>I40</f>
        <v>0</v>
      </c>
      <c r="D179" s="8" t="e">
        <f t="shared" si="14"/>
        <v>#DIV/0!</v>
      </c>
      <c r="E179" s="8" t="e">
        <f t="shared" si="15"/>
        <v>#DIV/0!</v>
      </c>
      <c r="F179" s="8" t="e">
        <f>AVERAGE(E179:E181)</f>
        <v>#DIV/0!</v>
      </c>
      <c r="G179" s="8" t="e">
        <f>_xlfn.STDEV.P(E179:E181)</f>
        <v>#DIV/0!</v>
      </c>
      <c r="H179" s="8" t="e">
        <f>IF(AND(F179&lt;$B$46, F179&gt;$B$52),$B$425,$B$426)</f>
        <v>#DIV/0!</v>
      </c>
      <c r="J179" s="8" t="e">
        <f t="shared" si="16"/>
        <v>#DIV/0!</v>
      </c>
      <c r="K179" s="8" t="e">
        <f>AVERAGE(J179:J181)</f>
        <v>#DIV/0!</v>
      </c>
      <c r="L179" s="8" t="e">
        <f>_xlfn.STDEV.P(J179:J181)</f>
        <v>#DIV/0!</v>
      </c>
      <c r="M179" s="8" t="e">
        <f>IF(AND(K179&lt;$B$47, K179&gt;$B$52),$B$425,$B$426)</f>
        <v>#DIV/0!</v>
      </c>
      <c r="O179" s="8" t="e">
        <f t="shared" si="17"/>
        <v>#DIV/0!</v>
      </c>
      <c r="P179" s="8" t="e">
        <f>AVERAGE(O179:O181)</f>
        <v>#DIV/0!</v>
      </c>
      <c r="Q179" s="8" t="e">
        <f>_xlfn.STDEV.P(O179:O181)</f>
        <v>#DIV/0!</v>
      </c>
      <c r="R179" s="8" t="e">
        <f>IF(AND(P179&lt;$B$46,P179&gt;$B$51),$B$425,$B$426)</f>
        <v>#DIV/0!</v>
      </c>
      <c r="T179" s="8" t="e">
        <f>IF($Y$62=1,IF(AND($B$56&gt;$F$56,$B$56&gt;$J$56),F179,IF($F$56&gt;$J$56,K179,IF($J$56&gt;$F$56,P179,""))),IF($Y$62=2,F179,IF($Y$62=3,K179,IF($Y$62=4,P179,""))))</f>
        <v>#DIV/0!</v>
      </c>
      <c r="U179" s="8" t="e">
        <f>IF($Y$62=1,IF(AND($B$56&gt;$F$56,$B$56&gt;$J$56),G179,IF($F$56&gt;$J$56,L179,IF($J$56&gt;$F$56,Q179,""))),IF($Y$62=2,G179,IF($Y$62=3,L179,IF($Y$62=4,Q179,""))))</f>
        <v>#DIV/0!</v>
      </c>
      <c r="V179" s="8" t="e">
        <f>IF($Y$62=1,IF(AND($B$56&gt;$F$56,$B$56&gt;$J$56),H179,IF($F$56&gt;$J$56,M179,IF($J$56&gt;$F$56,R179,""))),IF($Y$62=2,H179,IF($Y$62=3,M179,IF($Y$62=4,R179,""))))</f>
        <v>#DIV/0!</v>
      </c>
    </row>
    <row r="180" spans="2:22" hidden="1" x14ac:dyDescent="0.25">
      <c r="B180" s="8" t="s">
        <v>94</v>
      </c>
      <c r="C180" s="8">
        <f>J40</f>
        <v>0</v>
      </c>
      <c r="D180" s="8" t="e">
        <f t="shared" si="14"/>
        <v>#DIV/0!</v>
      </c>
      <c r="E180" s="8" t="e">
        <f t="shared" si="15"/>
        <v>#DIV/0!</v>
      </c>
      <c r="J180" s="8" t="e">
        <f t="shared" si="16"/>
        <v>#DIV/0!</v>
      </c>
      <c r="O180" s="8" t="e">
        <f t="shared" si="17"/>
        <v>#DIV/0!</v>
      </c>
    </row>
    <row r="181" spans="2:22" hidden="1" x14ac:dyDescent="0.25">
      <c r="B181" s="8" t="s">
        <v>94</v>
      </c>
      <c r="C181" s="8">
        <f>K40</f>
        <v>0</v>
      </c>
      <c r="D181" s="8" t="e">
        <f t="shared" si="14"/>
        <v>#DIV/0!</v>
      </c>
      <c r="E181" s="8" t="e">
        <f t="shared" si="15"/>
        <v>#DIV/0!</v>
      </c>
      <c r="J181" s="8" t="e">
        <f t="shared" si="16"/>
        <v>#DIV/0!</v>
      </c>
      <c r="O181" s="8" t="e">
        <f t="shared" si="17"/>
        <v>#DIV/0!</v>
      </c>
    </row>
    <row r="182" spans="2:22" hidden="1" x14ac:dyDescent="0.25">
      <c r="B182" s="8" t="s">
        <v>95</v>
      </c>
      <c r="C182" s="8">
        <f>L25</f>
        <v>0</v>
      </c>
      <c r="D182" s="8" t="e">
        <f t="shared" si="6"/>
        <v>#DIV/0!</v>
      </c>
      <c r="E182" s="8" t="e">
        <f t="shared" si="7"/>
        <v>#DIV/0!</v>
      </c>
      <c r="F182" s="8" t="e">
        <f>AVERAGE(E182:E184)</f>
        <v>#DIV/0!</v>
      </c>
      <c r="G182" s="8" t="e">
        <f>_xlfn.STDEV.P(E182:E184)</f>
        <v>#DIV/0!</v>
      </c>
      <c r="H182" s="8" t="e">
        <f>IF(AND(F182&lt;$B$46, F182&gt;$B$52),$B$425,$B$426)</f>
        <v>#DIV/0!</v>
      </c>
      <c r="J182" s="8" t="e">
        <f t="shared" si="8"/>
        <v>#DIV/0!</v>
      </c>
      <c r="K182" s="8" t="e">
        <f>AVERAGE(J182:J184)</f>
        <v>#DIV/0!</v>
      </c>
      <c r="L182" s="8" t="e">
        <f>_xlfn.STDEV.P(J182:J184)</f>
        <v>#DIV/0!</v>
      </c>
      <c r="M182" s="8" t="e">
        <f>IF(AND(K182&lt;$B$47, K182&gt;$B$52),$B$425,$B$426)</f>
        <v>#DIV/0!</v>
      </c>
      <c r="O182" s="8" t="e">
        <f t="shared" si="9"/>
        <v>#DIV/0!</v>
      </c>
      <c r="P182" s="8" t="e">
        <f>AVERAGE(O182:O184)</f>
        <v>#DIV/0!</v>
      </c>
      <c r="Q182" s="8" t="e">
        <f>_xlfn.STDEV.P(O182:O184)</f>
        <v>#DIV/0!</v>
      </c>
      <c r="R182" s="8" t="e">
        <f>IF(AND(P182&lt;$B$46,P182&gt;$B$51),$B$425,$B$426)</f>
        <v>#DIV/0!</v>
      </c>
      <c r="T182" s="8" t="e">
        <f>IF($Y$62=1,IF(AND($B$56&gt;$F$56,$B$56&gt;$J$56),F182,IF($F$56&gt;$J$56,K182,IF($J$56&gt;$F$56,P182,""))),IF($Y$62=2,F182,IF($Y$62=3,K182,IF($Y$62=4,P182,""))))</f>
        <v>#DIV/0!</v>
      </c>
      <c r="U182" s="8" t="e">
        <f>IF($Y$62=1,IF(AND($B$56&gt;$F$56,$B$56&gt;$J$56),G182,IF($F$56&gt;$J$56,L182,IF($J$56&gt;$F$56,Q182,""))),IF($Y$62=2,G182,IF($Y$62=3,L182,IF($Y$62=4,Q182,""))))</f>
        <v>#DIV/0!</v>
      </c>
      <c r="V182" s="8" t="e">
        <f>IF($Y$62=1,IF(AND($B$56&gt;$F$56,$B$56&gt;$J$56),H182,IF($F$56&gt;$J$56,M182,IF($J$56&gt;$F$56,R182,""))),IF($Y$62=2,H182,IF($Y$62=3,M182,IF($Y$62=4,R182,""))))</f>
        <v>#DIV/0!</v>
      </c>
    </row>
    <row r="183" spans="2:22" hidden="1" x14ac:dyDescent="0.25">
      <c r="B183" s="8" t="s">
        <v>95</v>
      </c>
      <c r="C183" s="8">
        <f>M25</f>
        <v>0</v>
      </c>
      <c r="D183" s="8" t="e">
        <f t="shared" si="6"/>
        <v>#DIV/0!</v>
      </c>
      <c r="E183" s="8" t="e">
        <f t="shared" si="7"/>
        <v>#DIV/0!</v>
      </c>
      <c r="J183" s="8" t="e">
        <f t="shared" si="8"/>
        <v>#DIV/0!</v>
      </c>
      <c r="O183" s="8" t="e">
        <f t="shared" si="9"/>
        <v>#DIV/0!</v>
      </c>
    </row>
    <row r="184" spans="2:22" hidden="1" x14ac:dyDescent="0.25">
      <c r="B184" s="8" t="s">
        <v>95</v>
      </c>
      <c r="C184" s="8">
        <f>N25</f>
        <v>0</v>
      </c>
      <c r="D184" s="8" t="e">
        <f t="shared" si="6"/>
        <v>#DIV/0!</v>
      </c>
      <c r="E184" s="8" t="e">
        <f t="shared" si="7"/>
        <v>#DIV/0!</v>
      </c>
      <c r="J184" s="8" t="e">
        <f t="shared" si="8"/>
        <v>#DIV/0!</v>
      </c>
      <c r="O184" s="8" t="e">
        <f t="shared" si="9"/>
        <v>#DIV/0!</v>
      </c>
    </row>
    <row r="185" spans="2:22" hidden="1" x14ac:dyDescent="0.25">
      <c r="B185" s="8" t="s">
        <v>96</v>
      </c>
      <c r="C185" s="8">
        <f>L26</f>
        <v>0</v>
      </c>
      <c r="D185" s="8" t="e">
        <f t="shared" si="6"/>
        <v>#DIV/0!</v>
      </c>
      <c r="E185" s="8" t="e">
        <f t="shared" si="7"/>
        <v>#DIV/0!</v>
      </c>
      <c r="F185" s="8" t="e">
        <f>AVERAGE(E185:E187)</f>
        <v>#DIV/0!</v>
      </c>
      <c r="G185" s="8" t="e">
        <f>_xlfn.STDEV.P(E185:E187)</f>
        <v>#DIV/0!</v>
      </c>
      <c r="H185" s="8" t="e">
        <f>IF(AND(F185&lt;$B$46, F185&gt;$B$52),$B$425,$B$426)</f>
        <v>#DIV/0!</v>
      </c>
      <c r="J185" s="8" t="e">
        <f t="shared" si="8"/>
        <v>#DIV/0!</v>
      </c>
      <c r="K185" s="8" t="e">
        <f>AVERAGE(J185:J187)</f>
        <v>#DIV/0!</v>
      </c>
      <c r="L185" s="8" t="e">
        <f>_xlfn.STDEV.P(J185:J187)</f>
        <v>#DIV/0!</v>
      </c>
      <c r="M185" s="8" t="e">
        <f>IF(AND(K185&lt;$B$47, K185&gt;$B$52),$B$425,$B$426)</f>
        <v>#DIV/0!</v>
      </c>
      <c r="O185" s="8" t="e">
        <f t="shared" si="9"/>
        <v>#DIV/0!</v>
      </c>
      <c r="P185" s="8" t="e">
        <f>AVERAGE(O185:O187)</f>
        <v>#DIV/0!</v>
      </c>
      <c r="Q185" s="8" t="e">
        <f>_xlfn.STDEV.P(O185:O187)</f>
        <v>#DIV/0!</v>
      </c>
      <c r="R185" s="8" t="e">
        <f>IF(AND(P185&lt;$B$46,P185&gt;$B$51),$B$425,$B$426)</f>
        <v>#DIV/0!</v>
      </c>
      <c r="T185" s="8" t="e">
        <f>IF($Y$62=1,IF(AND($B$56&gt;$F$56,$B$56&gt;$J$56),F185,IF($F$56&gt;$J$56,K185,IF($J$56&gt;$F$56,P185,""))),IF($Y$62=2,F185,IF($Y$62=3,K185,IF($Y$62=4,P185,""))))</f>
        <v>#DIV/0!</v>
      </c>
      <c r="U185" s="8" t="e">
        <f>IF($Y$62=1,IF(AND($B$56&gt;$F$56,$B$56&gt;$J$56),G185,IF($F$56&gt;$J$56,L185,IF($J$56&gt;$F$56,Q185,""))),IF($Y$62=2,G185,IF($Y$62=3,L185,IF($Y$62=4,Q185,""))))</f>
        <v>#DIV/0!</v>
      </c>
      <c r="V185" s="8" t="e">
        <f>IF($Y$62=1,IF(AND($B$56&gt;$F$56,$B$56&gt;$J$56),H185,IF($F$56&gt;$J$56,M185,IF($J$56&gt;$F$56,R185,""))),IF($Y$62=2,H185,IF($Y$62=3,M185,IF($Y$62=4,R185,""))))</f>
        <v>#DIV/0!</v>
      </c>
    </row>
    <row r="186" spans="2:22" hidden="1" x14ac:dyDescent="0.25">
      <c r="B186" s="8" t="s">
        <v>96</v>
      </c>
      <c r="C186" s="8">
        <f>M26</f>
        <v>0</v>
      </c>
      <c r="D186" s="8" t="e">
        <f t="shared" si="6"/>
        <v>#DIV/0!</v>
      </c>
      <c r="E186" s="8" t="e">
        <f t="shared" si="7"/>
        <v>#DIV/0!</v>
      </c>
      <c r="J186" s="8" t="e">
        <f t="shared" si="8"/>
        <v>#DIV/0!</v>
      </c>
      <c r="O186" s="8" t="e">
        <f t="shared" si="9"/>
        <v>#DIV/0!</v>
      </c>
    </row>
    <row r="187" spans="2:22" hidden="1" x14ac:dyDescent="0.25">
      <c r="B187" s="8" t="s">
        <v>96</v>
      </c>
      <c r="C187" s="8">
        <f>N26</f>
        <v>0</v>
      </c>
      <c r="D187" s="8" t="e">
        <f t="shared" si="6"/>
        <v>#DIV/0!</v>
      </c>
      <c r="E187" s="8" t="e">
        <f t="shared" si="7"/>
        <v>#DIV/0!</v>
      </c>
      <c r="J187" s="8" t="e">
        <f t="shared" si="8"/>
        <v>#DIV/0!</v>
      </c>
      <c r="O187" s="8" t="e">
        <f t="shared" si="9"/>
        <v>#DIV/0!</v>
      </c>
    </row>
    <row r="188" spans="2:22" hidden="1" x14ac:dyDescent="0.25">
      <c r="B188" s="8" t="s">
        <v>97</v>
      </c>
      <c r="C188" s="8">
        <f>L27</f>
        <v>0</v>
      </c>
      <c r="D188" s="8" t="e">
        <f t="shared" si="6"/>
        <v>#DIV/0!</v>
      </c>
      <c r="E188" s="8" t="e">
        <f t="shared" si="7"/>
        <v>#DIV/0!</v>
      </c>
      <c r="F188" s="8" t="e">
        <f>AVERAGE(E188:E190)</f>
        <v>#DIV/0!</v>
      </c>
      <c r="G188" s="8" t="e">
        <f>_xlfn.STDEV.P(E188:E190)</f>
        <v>#DIV/0!</v>
      </c>
      <c r="H188" s="8" t="e">
        <f>IF(AND(F188&lt;$B$46, F188&gt;$B$52),$B$425,$B$426)</f>
        <v>#DIV/0!</v>
      </c>
      <c r="J188" s="8" t="e">
        <f t="shared" si="8"/>
        <v>#DIV/0!</v>
      </c>
      <c r="K188" s="8" t="e">
        <f>AVERAGE(J188:J190)</f>
        <v>#DIV/0!</v>
      </c>
      <c r="L188" s="8" t="e">
        <f>_xlfn.STDEV.P(J188:J190)</f>
        <v>#DIV/0!</v>
      </c>
      <c r="M188" s="8" t="e">
        <f>IF(AND(K188&lt;$B$47, K188&gt;$B$52),$B$425,$B$426)</f>
        <v>#DIV/0!</v>
      </c>
      <c r="O188" s="8" t="e">
        <f t="shared" si="9"/>
        <v>#DIV/0!</v>
      </c>
      <c r="P188" s="8" t="e">
        <f>AVERAGE(O188:O190)</f>
        <v>#DIV/0!</v>
      </c>
      <c r="Q188" s="8" t="e">
        <f>_xlfn.STDEV.P(O188:O190)</f>
        <v>#DIV/0!</v>
      </c>
      <c r="R188" s="8" t="e">
        <f>IF(AND(P188&lt;$B$46,P188&gt;$B$51),$B$425,$B$426)</f>
        <v>#DIV/0!</v>
      </c>
      <c r="T188" s="8" t="e">
        <f>IF($Y$62=1,IF(AND($B$56&gt;$F$56,$B$56&gt;$J$56),F188,IF($F$56&gt;$J$56,K188,IF($J$56&gt;$F$56,P188,""))),IF($Y$62=2,F188,IF($Y$62=3,K188,IF($Y$62=4,P188,""))))</f>
        <v>#DIV/0!</v>
      </c>
      <c r="U188" s="8" t="e">
        <f>IF($Y$62=1,IF(AND($B$56&gt;$F$56,$B$56&gt;$J$56),G188,IF($F$56&gt;$J$56,L188,IF($J$56&gt;$F$56,Q188,""))),IF($Y$62=2,G188,IF($Y$62=3,L188,IF($Y$62=4,Q188,""))))</f>
        <v>#DIV/0!</v>
      </c>
      <c r="V188" s="8" t="e">
        <f>IF($Y$62=1,IF(AND($B$56&gt;$F$56,$B$56&gt;$J$56),H188,IF($F$56&gt;$J$56,M188,IF($J$56&gt;$F$56,R188,""))),IF($Y$62=2,H188,IF($Y$62=3,M188,IF($Y$62=4,R188,""))))</f>
        <v>#DIV/0!</v>
      </c>
    </row>
    <row r="189" spans="2:22" hidden="1" x14ac:dyDescent="0.25">
      <c r="B189" s="8" t="s">
        <v>97</v>
      </c>
      <c r="C189" s="8">
        <f>M27</f>
        <v>0</v>
      </c>
      <c r="D189" s="8" t="e">
        <f t="shared" si="6"/>
        <v>#DIV/0!</v>
      </c>
      <c r="E189" s="8" t="e">
        <f t="shared" si="7"/>
        <v>#DIV/0!</v>
      </c>
      <c r="J189" s="8" t="e">
        <f t="shared" si="8"/>
        <v>#DIV/0!</v>
      </c>
      <c r="O189" s="8" t="e">
        <f t="shared" si="9"/>
        <v>#DIV/0!</v>
      </c>
    </row>
    <row r="190" spans="2:22" hidden="1" x14ac:dyDescent="0.25">
      <c r="B190" s="8" t="s">
        <v>97</v>
      </c>
      <c r="C190" s="8">
        <f>N27</f>
        <v>0</v>
      </c>
      <c r="D190" s="8" t="e">
        <f t="shared" si="6"/>
        <v>#DIV/0!</v>
      </c>
      <c r="E190" s="8" t="e">
        <f t="shared" si="7"/>
        <v>#DIV/0!</v>
      </c>
      <c r="J190" s="8" t="e">
        <f t="shared" si="8"/>
        <v>#DIV/0!</v>
      </c>
      <c r="O190" s="8" t="e">
        <f t="shared" si="9"/>
        <v>#DIV/0!</v>
      </c>
    </row>
    <row r="191" spans="2:22" hidden="1" x14ac:dyDescent="0.25">
      <c r="B191" s="8" t="s">
        <v>98</v>
      </c>
      <c r="C191" s="8">
        <f>L28</f>
        <v>0</v>
      </c>
      <c r="D191" s="8" t="e">
        <f t="shared" si="6"/>
        <v>#DIV/0!</v>
      </c>
      <c r="E191" s="8" t="e">
        <f t="shared" si="7"/>
        <v>#DIV/0!</v>
      </c>
      <c r="F191" s="8" t="e">
        <f>AVERAGE(E191:E193)</f>
        <v>#DIV/0!</v>
      </c>
      <c r="G191" s="8" t="e">
        <f>_xlfn.STDEV.P(E191:E193)</f>
        <v>#DIV/0!</v>
      </c>
      <c r="H191" s="8" t="e">
        <f>IF(AND(F191&lt;$B$46, F191&gt;$B$52),$B$425,$B$426)</f>
        <v>#DIV/0!</v>
      </c>
      <c r="J191" s="8" t="e">
        <f t="shared" si="8"/>
        <v>#DIV/0!</v>
      </c>
      <c r="K191" s="8" t="e">
        <f>AVERAGE(J191:J193)</f>
        <v>#DIV/0!</v>
      </c>
      <c r="L191" s="8" t="e">
        <f>_xlfn.STDEV.P(J191:J193)</f>
        <v>#DIV/0!</v>
      </c>
      <c r="M191" s="8" t="e">
        <f>IF(AND(K191&lt;$B$47, K191&gt;$B$52),$B$425,$B$426)</f>
        <v>#DIV/0!</v>
      </c>
      <c r="O191" s="8" t="e">
        <f t="shared" si="9"/>
        <v>#DIV/0!</v>
      </c>
      <c r="P191" s="8" t="e">
        <f>AVERAGE(O191:O193)</f>
        <v>#DIV/0!</v>
      </c>
      <c r="Q191" s="8" t="e">
        <f>_xlfn.STDEV.P(O191:O193)</f>
        <v>#DIV/0!</v>
      </c>
      <c r="R191" s="8" t="e">
        <f>IF(AND(P191&lt;$B$46,P191&gt;$B$51),$B$425,$B$426)</f>
        <v>#DIV/0!</v>
      </c>
      <c r="T191" s="8" t="e">
        <f>IF($Y$62=1,IF(AND($B$56&gt;$F$56,$B$56&gt;$J$56),F191,IF($F$56&gt;$J$56,K191,IF($J$56&gt;$F$56,P191,""))),IF($Y$62=2,F191,IF($Y$62=3,K191,IF($Y$62=4,P191,""))))</f>
        <v>#DIV/0!</v>
      </c>
      <c r="U191" s="8" t="e">
        <f>IF($Y$62=1,IF(AND($B$56&gt;$F$56,$B$56&gt;$J$56),G191,IF($F$56&gt;$J$56,L191,IF($J$56&gt;$F$56,Q191,""))),IF($Y$62=2,G191,IF($Y$62=3,L191,IF($Y$62=4,Q191,""))))</f>
        <v>#DIV/0!</v>
      </c>
      <c r="V191" s="8" t="e">
        <f>IF($Y$62=1,IF(AND($B$56&gt;$F$56,$B$56&gt;$J$56),H191,IF($F$56&gt;$J$56,M191,IF($J$56&gt;$F$56,R191,""))),IF($Y$62=2,H191,IF($Y$62=3,M191,IF($Y$62=4,R191,""))))</f>
        <v>#DIV/0!</v>
      </c>
    </row>
    <row r="192" spans="2:22" hidden="1" x14ac:dyDescent="0.25">
      <c r="B192" s="8" t="s">
        <v>98</v>
      </c>
      <c r="C192" s="8">
        <f>M28</f>
        <v>0</v>
      </c>
      <c r="D192" s="8" t="e">
        <f t="shared" si="6"/>
        <v>#DIV/0!</v>
      </c>
      <c r="E192" s="8" t="e">
        <f t="shared" si="7"/>
        <v>#DIV/0!</v>
      </c>
      <c r="J192" s="8" t="e">
        <f t="shared" si="8"/>
        <v>#DIV/0!</v>
      </c>
      <c r="O192" s="8" t="e">
        <f t="shared" si="9"/>
        <v>#DIV/0!</v>
      </c>
    </row>
    <row r="193" spans="2:22" hidden="1" x14ac:dyDescent="0.25">
      <c r="B193" s="8" t="s">
        <v>98</v>
      </c>
      <c r="C193" s="8">
        <f>N28</f>
        <v>0</v>
      </c>
      <c r="D193" s="8" t="e">
        <f t="shared" si="6"/>
        <v>#DIV/0!</v>
      </c>
      <c r="E193" s="8" t="e">
        <f t="shared" si="7"/>
        <v>#DIV/0!</v>
      </c>
      <c r="J193" s="8" t="e">
        <f t="shared" si="8"/>
        <v>#DIV/0!</v>
      </c>
      <c r="O193" s="8" t="e">
        <f t="shared" si="9"/>
        <v>#DIV/0!</v>
      </c>
    </row>
    <row r="194" spans="2:22" hidden="1" x14ac:dyDescent="0.25">
      <c r="B194" s="8" t="s">
        <v>99</v>
      </c>
      <c r="C194" s="8">
        <f>L29</f>
        <v>0</v>
      </c>
      <c r="D194" s="8" t="e">
        <f t="shared" si="6"/>
        <v>#DIV/0!</v>
      </c>
      <c r="E194" s="8" t="e">
        <f t="shared" si="7"/>
        <v>#DIV/0!</v>
      </c>
      <c r="F194" s="8" t="e">
        <f>AVERAGE(E194:E196)</f>
        <v>#DIV/0!</v>
      </c>
      <c r="G194" s="8" t="e">
        <f>_xlfn.STDEV.P(E194:E196)</f>
        <v>#DIV/0!</v>
      </c>
      <c r="H194" s="8" t="e">
        <f>IF(AND(F194&lt;$B$46, F194&gt;$B$52),$B$425,$B$426)</f>
        <v>#DIV/0!</v>
      </c>
      <c r="J194" s="8" t="e">
        <f t="shared" si="8"/>
        <v>#DIV/0!</v>
      </c>
      <c r="K194" s="8" t="e">
        <f>AVERAGE(J194:J196)</f>
        <v>#DIV/0!</v>
      </c>
      <c r="L194" s="8" t="e">
        <f>_xlfn.STDEV.P(J194:J196)</f>
        <v>#DIV/0!</v>
      </c>
      <c r="M194" s="8" t="e">
        <f>IF(AND(K194&lt;$B$47, K194&gt;$B$52),$B$425,$B$426)</f>
        <v>#DIV/0!</v>
      </c>
      <c r="O194" s="8" t="e">
        <f t="shared" si="9"/>
        <v>#DIV/0!</v>
      </c>
      <c r="P194" s="8" t="e">
        <f>AVERAGE(O194:O196)</f>
        <v>#DIV/0!</v>
      </c>
      <c r="Q194" s="8" t="e">
        <f>_xlfn.STDEV.P(O194:O196)</f>
        <v>#DIV/0!</v>
      </c>
      <c r="R194" s="8" t="e">
        <f>IF(AND(P194&lt;$B$46,P194&gt;$B$51),$B$425,$B$426)</f>
        <v>#DIV/0!</v>
      </c>
      <c r="T194" s="8" t="e">
        <f>IF($Y$62=1,IF(AND($B$56&gt;$F$56,$B$56&gt;$J$56),F194,IF($F$56&gt;$J$56,K194,IF($J$56&gt;$F$56,P194,""))),IF($Y$62=2,F194,IF($Y$62=3,K194,IF($Y$62=4,P194,""))))</f>
        <v>#DIV/0!</v>
      </c>
      <c r="U194" s="8" t="e">
        <f>IF($Y$62=1,IF(AND($B$56&gt;$F$56,$B$56&gt;$J$56),G194,IF($F$56&gt;$J$56,L194,IF($J$56&gt;$F$56,Q194,""))),IF($Y$62=2,G194,IF($Y$62=3,L194,IF($Y$62=4,Q194,""))))</f>
        <v>#DIV/0!</v>
      </c>
      <c r="V194" s="8" t="e">
        <f>IF($Y$62=1,IF(AND($B$56&gt;$F$56,$B$56&gt;$J$56),H194,IF($F$56&gt;$J$56,M194,IF($J$56&gt;$F$56,R194,""))),IF($Y$62=2,H194,IF($Y$62=3,M194,IF($Y$62=4,R194,""))))</f>
        <v>#DIV/0!</v>
      </c>
    </row>
    <row r="195" spans="2:22" hidden="1" x14ac:dyDescent="0.25">
      <c r="B195" s="8" t="s">
        <v>99</v>
      </c>
      <c r="C195" s="8">
        <f>M29</f>
        <v>0</v>
      </c>
      <c r="D195" s="8" t="e">
        <f t="shared" si="6"/>
        <v>#DIV/0!</v>
      </c>
      <c r="E195" s="8" t="e">
        <f t="shared" si="7"/>
        <v>#DIV/0!</v>
      </c>
      <c r="J195" s="8" t="e">
        <f t="shared" si="8"/>
        <v>#DIV/0!</v>
      </c>
      <c r="O195" s="8" t="e">
        <f t="shared" si="9"/>
        <v>#DIV/0!</v>
      </c>
    </row>
    <row r="196" spans="2:22" hidden="1" x14ac:dyDescent="0.25">
      <c r="B196" s="8" t="s">
        <v>99</v>
      </c>
      <c r="C196" s="8">
        <f>N29</f>
        <v>0</v>
      </c>
      <c r="D196" s="8" t="e">
        <f t="shared" si="6"/>
        <v>#DIV/0!</v>
      </c>
      <c r="E196" s="8" t="e">
        <f t="shared" si="7"/>
        <v>#DIV/0!</v>
      </c>
      <c r="J196" s="8" t="e">
        <f t="shared" si="8"/>
        <v>#DIV/0!</v>
      </c>
      <c r="O196" s="8" t="e">
        <f t="shared" si="9"/>
        <v>#DIV/0!</v>
      </c>
    </row>
    <row r="197" spans="2:22" hidden="1" x14ac:dyDescent="0.25">
      <c r="B197" s="8" t="s">
        <v>100</v>
      </c>
      <c r="C197" s="8">
        <f>L30</f>
        <v>0</v>
      </c>
      <c r="D197" s="8" t="e">
        <f t="shared" si="6"/>
        <v>#DIV/0!</v>
      </c>
      <c r="E197" s="8" t="e">
        <f t="shared" si="7"/>
        <v>#DIV/0!</v>
      </c>
      <c r="F197" s="8" t="e">
        <f>AVERAGE(E197:E199)</f>
        <v>#DIV/0!</v>
      </c>
      <c r="G197" s="8" t="e">
        <f>_xlfn.STDEV.P(E197:E199)</f>
        <v>#DIV/0!</v>
      </c>
      <c r="H197" s="8" t="e">
        <f>IF(AND(F197&lt;$B$46, F197&gt;$B$52),$B$425,$B$426)</f>
        <v>#DIV/0!</v>
      </c>
      <c r="J197" s="8" t="e">
        <f t="shared" si="8"/>
        <v>#DIV/0!</v>
      </c>
      <c r="K197" s="8" t="e">
        <f>AVERAGE(J197:J199)</f>
        <v>#DIV/0!</v>
      </c>
      <c r="L197" s="8" t="e">
        <f>_xlfn.STDEV.P(J197:J199)</f>
        <v>#DIV/0!</v>
      </c>
      <c r="M197" s="8" t="e">
        <f>IF(AND(K197&lt;$B$47, K197&gt;$B$52),$B$425,$B$426)</f>
        <v>#DIV/0!</v>
      </c>
      <c r="O197" s="8" t="e">
        <f t="shared" si="9"/>
        <v>#DIV/0!</v>
      </c>
      <c r="P197" s="8" t="e">
        <f>AVERAGE(O197:O199)</f>
        <v>#DIV/0!</v>
      </c>
      <c r="Q197" s="8" t="e">
        <f>_xlfn.STDEV.P(O197:O199)</f>
        <v>#DIV/0!</v>
      </c>
      <c r="R197" s="8" t="e">
        <f>IF(AND(P197&lt;$B$46,P197&gt;$B$51),$B$425,$B$426)</f>
        <v>#DIV/0!</v>
      </c>
      <c r="T197" s="8" t="e">
        <f>IF($Y$62=1,IF(AND($B$56&gt;$F$56,$B$56&gt;$J$56),F197,IF($F$56&gt;$J$56,K197,IF($J$56&gt;$F$56,P197,""))),IF($Y$62=2,F197,IF($Y$62=3,K197,IF($Y$62=4,P197,""))))</f>
        <v>#DIV/0!</v>
      </c>
      <c r="U197" s="8" t="e">
        <f>IF($Y$62=1,IF(AND($B$56&gt;$F$56,$B$56&gt;$J$56),G197,IF($F$56&gt;$J$56,L197,IF($J$56&gt;$F$56,Q197,""))),IF($Y$62=2,G197,IF($Y$62=3,L197,IF($Y$62=4,Q197,""))))</f>
        <v>#DIV/0!</v>
      </c>
      <c r="V197" s="8" t="e">
        <f>IF($Y$62=1,IF(AND($B$56&gt;$F$56,$B$56&gt;$J$56),H197,IF($F$56&gt;$J$56,M197,IF($J$56&gt;$F$56,R197,""))),IF($Y$62=2,H197,IF($Y$62=3,M197,IF($Y$62=4,R197,""))))</f>
        <v>#DIV/0!</v>
      </c>
    </row>
    <row r="198" spans="2:22" hidden="1" x14ac:dyDescent="0.25">
      <c r="B198" s="8" t="s">
        <v>100</v>
      </c>
      <c r="C198" s="8">
        <f>M30</f>
        <v>0</v>
      </c>
      <c r="D198" s="8" t="e">
        <f t="shared" si="6"/>
        <v>#DIV/0!</v>
      </c>
      <c r="E198" s="8" t="e">
        <f t="shared" si="7"/>
        <v>#DIV/0!</v>
      </c>
      <c r="J198" s="8" t="e">
        <f t="shared" si="8"/>
        <v>#DIV/0!</v>
      </c>
      <c r="O198" s="8" t="e">
        <f t="shared" si="9"/>
        <v>#DIV/0!</v>
      </c>
    </row>
    <row r="199" spans="2:22" hidden="1" x14ac:dyDescent="0.25">
      <c r="B199" s="8" t="s">
        <v>100</v>
      </c>
      <c r="C199" s="8">
        <f>N30</f>
        <v>0</v>
      </c>
      <c r="D199" s="8" t="e">
        <f t="shared" si="6"/>
        <v>#DIV/0!</v>
      </c>
      <c r="E199" s="8" t="e">
        <f t="shared" ref="E199:E205" si="18">IF(D199&gt;0,(D199/$B$59)^(1/$C$59),"")</f>
        <v>#DIV/0!</v>
      </c>
      <c r="J199" s="8" t="e">
        <f t="shared" ref="J199:J205" si="19">IF(D199&gt;0,(D199/$F$59)^(1/$G$59),"")</f>
        <v>#DIV/0!</v>
      </c>
      <c r="O199" s="8" t="e">
        <f t="shared" ref="O199:O205" si="20">IF(D199&gt;0,(D199/$J$59)^(1/$K$59),"")</f>
        <v>#DIV/0!</v>
      </c>
    </row>
    <row r="200" spans="2:22" hidden="1" x14ac:dyDescent="0.25">
      <c r="B200" s="8" t="s">
        <v>101</v>
      </c>
      <c r="C200" s="8">
        <f>L31</f>
        <v>0</v>
      </c>
      <c r="D200" s="8" t="e">
        <f t="shared" si="6"/>
        <v>#DIV/0!</v>
      </c>
      <c r="E200" s="8" t="e">
        <f t="shared" si="18"/>
        <v>#DIV/0!</v>
      </c>
      <c r="F200" s="8" t="e">
        <f>AVERAGE(E200:E202)</f>
        <v>#DIV/0!</v>
      </c>
      <c r="G200" s="8" t="e">
        <f>_xlfn.STDEV.P(E200:E202)</f>
        <v>#DIV/0!</v>
      </c>
      <c r="H200" s="8" t="e">
        <f>IF(AND(F200&lt;$B$46, F200&gt;$B$52),$B$425,$B$426)</f>
        <v>#DIV/0!</v>
      </c>
      <c r="J200" s="8" t="e">
        <f t="shared" si="19"/>
        <v>#DIV/0!</v>
      </c>
      <c r="K200" s="8" t="e">
        <f>AVERAGE(J200:J202)</f>
        <v>#DIV/0!</v>
      </c>
      <c r="L200" s="8" t="e">
        <f>_xlfn.STDEV.P(J200:J202)</f>
        <v>#DIV/0!</v>
      </c>
      <c r="M200" s="8" t="e">
        <f>IF(AND(K200&lt;$B$47, K200&gt;$B$52),$B$425,$B$426)</f>
        <v>#DIV/0!</v>
      </c>
      <c r="O200" s="8" t="e">
        <f t="shared" si="20"/>
        <v>#DIV/0!</v>
      </c>
      <c r="P200" s="8" t="e">
        <f>AVERAGE(O200:O202)</f>
        <v>#DIV/0!</v>
      </c>
      <c r="Q200" s="8" t="e">
        <f>_xlfn.STDEV.P(O200:O202)</f>
        <v>#DIV/0!</v>
      </c>
      <c r="R200" s="8" t="e">
        <f>IF(AND(P200&lt;$B$46,P200&gt;$B$51),$B$425,$B$426)</f>
        <v>#DIV/0!</v>
      </c>
      <c r="T200" s="8" t="e">
        <f>IF($Y$62=1,IF(AND($B$56&gt;$F$56,$B$56&gt;$J$56),F200,IF($F$56&gt;$J$56,K200,IF($J$56&gt;$F$56,P200,""))),IF($Y$62=2,F200,IF($Y$62=3,K200,IF($Y$62=4,P200,""))))</f>
        <v>#DIV/0!</v>
      </c>
      <c r="U200" s="8" t="e">
        <f>IF($Y$62=1,IF(AND($B$56&gt;$F$56,$B$56&gt;$J$56),G200,IF($F$56&gt;$J$56,L200,IF($J$56&gt;$F$56,Q200,""))),IF($Y$62=2,G200,IF($Y$62=3,L200,IF($Y$62=4,Q200,""))))</f>
        <v>#DIV/0!</v>
      </c>
      <c r="V200" s="8" t="e">
        <f>IF($Y$62=1,IF(AND($B$56&gt;$F$56,$B$56&gt;$J$56),H200,IF($F$56&gt;$J$56,M200,IF($J$56&gt;$F$56,R200,""))),IF($Y$62=2,H200,IF($Y$62=3,M200,IF($Y$62=4,R200,""))))</f>
        <v>#DIV/0!</v>
      </c>
    </row>
    <row r="201" spans="2:22" hidden="1" x14ac:dyDescent="0.25">
      <c r="B201" s="8" t="s">
        <v>101</v>
      </c>
      <c r="C201" s="8">
        <f>M31</f>
        <v>0</v>
      </c>
      <c r="D201" s="8" t="e">
        <f t="shared" ref="D201:D264" si="21">C201-$C$42</f>
        <v>#DIV/0!</v>
      </c>
      <c r="E201" s="8" t="e">
        <f t="shared" si="18"/>
        <v>#DIV/0!</v>
      </c>
      <c r="J201" s="8" t="e">
        <f t="shared" si="19"/>
        <v>#DIV/0!</v>
      </c>
      <c r="O201" s="8" t="e">
        <f t="shared" si="20"/>
        <v>#DIV/0!</v>
      </c>
    </row>
    <row r="202" spans="2:22" hidden="1" x14ac:dyDescent="0.25">
      <c r="B202" s="8" t="s">
        <v>101</v>
      </c>
      <c r="C202" s="8">
        <f>N31</f>
        <v>0</v>
      </c>
      <c r="D202" s="8" t="e">
        <f t="shared" si="21"/>
        <v>#DIV/0!</v>
      </c>
      <c r="E202" s="8" t="e">
        <f t="shared" si="18"/>
        <v>#DIV/0!</v>
      </c>
      <c r="J202" s="8" t="e">
        <f t="shared" si="19"/>
        <v>#DIV/0!</v>
      </c>
      <c r="O202" s="8" t="e">
        <f t="shared" si="20"/>
        <v>#DIV/0!</v>
      </c>
    </row>
    <row r="203" spans="2:22" hidden="1" x14ac:dyDescent="0.25">
      <c r="B203" s="8" t="s">
        <v>102</v>
      </c>
      <c r="C203" s="8">
        <f>L32</f>
        <v>0</v>
      </c>
      <c r="D203" s="8" t="e">
        <f t="shared" si="21"/>
        <v>#DIV/0!</v>
      </c>
      <c r="E203" s="8" t="e">
        <f t="shared" si="18"/>
        <v>#DIV/0!</v>
      </c>
      <c r="F203" s="8" t="e">
        <f>AVERAGE(E203:E205)</f>
        <v>#DIV/0!</v>
      </c>
      <c r="G203" s="8" t="e">
        <f>_xlfn.STDEV.P(E203:E205)</f>
        <v>#DIV/0!</v>
      </c>
      <c r="H203" s="8" t="e">
        <f>IF(AND(F203&lt;$B$46, F203&gt;$B$52),$B$425,$B$426)</f>
        <v>#DIV/0!</v>
      </c>
      <c r="J203" s="8" t="e">
        <f t="shared" si="19"/>
        <v>#DIV/0!</v>
      </c>
      <c r="K203" s="8" t="e">
        <f>AVERAGE(J203:J205)</f>
        <v>#DIV/0!</v>
      </c>
      <c r="L203" s="8" t="e">
        <f>_xlfn.STDEV.P(J203:J205)</f>
        <v>#DIV/0!</v>
      </c>
      <c r="M203" s="8" t="e">
        <f>IF(AND(K203&lt;$B$47, K203&gt;$B$52),$B$425,$B$426)</f>
        <v>#DIV/0!</v>
      </c>
      <c r="O203" s="8" t="e">
        <f t="shared" si="20"/>
        <v>#DIV/0!</v>
      </c>
      <c r="P203" s="8" t="e">
        <f>AVERAGE(O203:O205)</f>
        <v>#DIV/0!</v>
      </c>
      <c r="Q203" s="8" t="e">
        <f>_xlfn.STDEV.P(O203:O205)</f>
        <v>#DIV/0!</v>
      </c>
      <c r="R203" s="8" t="e">
        <f>IF(AND(P203&lt;$B$46,P203&gt;$B$51),$B$425,$B$426)</f>
        <v>#DIV/0!</v>
      </c>
      <c r="T203" s="8" t="e">
        <f>IF($Y$62=1,IF(AND($B$56&gt;$F$56,$B$56&gt;$J$56),F203,IF($F$56&gt;$J$56,K203,IF($J$56&gt;$F$56,P203,""))),IF($Y$62=2,F203,IF($Y$62=3,K203,IF($Y$62=4,P203,""))))</f>
        <v>#DIV/0!</v>
      </c>
      <c r="U203" s="8" t="e">
        <f>IF($Y$62=1,IF(AND($B$56&gt;$F$56,$B$56&gt;$J$56),G203,IF($F$56&gt;$J$56,L203,IF($J$56&gt;$F$56,Q203,""))),IF($Y$62=2,G203,IF($Y$62=3,L203,IF($Y$62=4,Q203,""))))</f>
        <v>#DIV/0!</v>
      </c>
      <c r="V203" s="8" t="e">
        <f>IF($Y$62=1,IF(AND($B$56&gt;$F$56,$B$56&gt;$J$56),H203,IF($F$56&gt;$J$56,M203,IF($J$56&gt;$F$56,R203,""))),IF($Y$62=2,H203,IF($Y$62=3,M203,IF($Y$62=4,R203,""))))</f>
        <v>#DIV/0!</v>
      </c>
    </row>
    <row r="204" spans="2:22" hidden="1" x14ac:dyDescent="0.25">
      <c r="B204" s="8" t="s">
        <v>102</v>
      </c>
      <c r="C204" s="8">
        <f>M32</f>
        <v>0</v>
      </c>
      <c r="D204" s="8" t="e">
        <f t="shared" si="21"/>
        <v>#DIV/0!</v>
      </c>
      <c r="E204" s="8" t="e">
        <f t="shared" si="18"/>
        <v>#DIV/0!</v>
      </c>
      <c r="J204" s="8" t="e">
        <f t="shared" si="19"/>
        <v>#DIV/0!</v>
      </c>
      <c r="O204" s="8" t="e">
        <f t="shared" si="20"/>
        <v>#DIV/0!</v>
      </c>
    </row>
    <row r="205" spans="2:22" hidden="1" x14ac:dyDescent="0.25">
      <c r="B205" s="8" t="s">
        <v>102</v>
      </c>
      <c r="C205" s="8">
        <f>N32</f>
        <v>0</v>
      </c>
      <c r="D205" s="8" t="e">
        <f t="shared" si="21"/>
        <v>#DIV/0!</v>
      </c>
      <c r="E205" s="8" t="e">
        <f t="shared" si="18"/>
        <v>#DIV/0!</v>
      </c>
      <c r="J205" s="8" t="e">
        <f t="shared" si="19"/>
        <v>#DIV/0!</v>
      </c>
      <c r="O205" s="8" t="e">
        <f t="shared" si="20"/>
        <v>#DIV/0!</v>
      </c>
    </row>
    <row r="206" spans="2:22" hidden="1" x14ac:dyDescent="0.25">
      <c r="B206" s="8" t="s">
        <v>103</v>
      </c>
      <c r="C206" s="8">
        <f>L33</f>
        <v>0</v>
      </c>
      <c r="D206" s="8" t="e">
        <f t="shared" si="21"/>
        <v>#DIV/0!</v>
      </c>
      <c r="E206" s="8" t="e">
        <f>IF(D206&gt;0,(D206/$B$59)^(1/$C$59),"")</f>
        <v>#DIV/0!</v>
      </c>
      <c r="F206" s="8" t="e">
        <f>AVERAGE(E206:E208)</f>
        <v>#DIV/0!</v>
      </c>
      <c r="G206" s="8" t="e">
        <f>_xlfn.STDEV.P(E206:E208)</f>
        <v>#DIV/0!</v>
      </c>
      <c r="H206" s="8" t="e">
        <f>IF(AND(F206&lt;$B$46, F206&gt;$B$52),$B$425,$B$426)</f>
        <v>#DIV/0!</v>
      </c>
      <c r="J206" s="8" t="e">
        <f>IF(D206&gt;0,(D206/$F$59)^(1/$G$59),"")</f>
        <v>#DIV/0!</v>
      </c>
      <c r="K206" s="8" t="e">
        <f>AVERAGE(J206:J208)</f>
        <v>#DIV/0!</v>
      </c>
      <c r="L206" s="8" t="e">
        <f>_xlfn.STDEV.P(J206:J208)</f>
        <v>#DIV/0!</v>
      </c>
      <c r="M206" s="8" t="e">
        <f>IF(AND(K206&lt;$B$47, K206&gt;$B$52),$B$425,$B$426)</f>
        <v>#DIV/0!</v>
      </c>
      <c r="O206" s="8" t="e">
        <f>IF(D206&gt;0,(D206/$J$59)^(1/$K$59),"")</f>
        <v>#DIV/0!</v>
      </c>
      <c r="P206" s="8" t="e">
        <f>AVERAGE(O206:O208)</f>
        <v>#DIV/0!</v>
      </c>
      <c r="Q206" s="8" t="e">
        <f>_xlfn.STDEV.P(O206:O208)</f>
        <v>#DIV/0!</v>
      </c>
      <c r="R206" s="8" t="e">
        <f>IF(AND(P206&lt;$B$46,P206&gt;$B$51),$B$425,$B$426)</f>
        <v>#DIV/0!</v>
      </c>
      <c r="T206" s="8" t="e">
        <f>IF($Y$62=1,IF(AND($B$56&gt;$F$56,$B$56&gt;$J$56),F206,IF($F$56&gt;$J$56,K206,IF($J$56&gt;$F$56,P206,""))),IF($Y$62=2,F206,IF($Y$62=3,K206,IF($Y$62=4,P206,""))))</f>
        <v>#DIV/0!</v>
      </c>
      <c r="U206" s="8" t="e">
        <f>IF($Y$62=1,IF(AND($B$56&gt;$F$56,$B$56&gt;$J$56),G206,IF($F$56&gt;$J$56,L206,IF($J$56&gt;$F$56,Q206,""))),IF($Y$62=2,G206,IF($Y$62=3,L206,IF($Y$62=4,Q206,""))))</f>
        <v>#DIV/0!</v>
      </c>
      <c r="V206" s="8" t="e">
        <f>IF($Y$62=1,IF(AND($B$56&gt;$F$56,$B$56&gt;$J$56),H206,IF($F$56&gt;$J$56,M206,IF($J$56&gt;$F$56,R206,""))),IF($Y$62=2,H206,IF($Y$62=3,M206,IF($Y$62=4,R206,""))))</f>
        <v>#DIV/0!</v>
      </c>
    </row>
    <row r="207" spans="2:22" hidden="1" x14ac:dyDescent="0.25">
      <c r="B207" s="8" t="s">
        <v>103</v>
      </c>
      <c r="C207" s="8">
        <f>M33</f>
        <v>0</v>
      </c>
      <c r="D207" s="8" t="e">
        <f t="shared" si="21"/>
        <v>#DIV/0!</v>
      </c>
      <c r="E207" s="8" t="e">
        <f t="shared" ref="E207:E229" si="22">IF(D207&gt;0,(D207/$B$59)^(1/$C$59),"")</f>
        <v>#DIV/0!</v>
      </c>
      <c r="J207" s="8" t="e">
        <f t="shared" ref="J207:J229" si="23">IF(D207&gt;0,(D207/$F$59)^(1/$G$59),"")</f>
        <v>#DIV/0!</v>
      </c>
      <c r="O207" s="8" t="e">
        <f t="shared" ref="O207:O229" si="24">IF(D207&gt;0,(D207/$J$59)^(1/$K$59),"")</f>
        <v>#DIV/0!</v>
      </c>
    </row>
    <row r="208" spans="2:22" hidden="1" x14ac:dyDescent="0.25">
      <c r="B208" s="8" t="s">
        <v>103</v>
      </c>
      <c r="C208" s="8">
        <f>N33</f>
        <v>0</v>
      </c>
      <c r="D208" s="8" t="e">
        <f t="shared" si="21"/>
        <v>#DIV/0!</v>
      </c>
      <c r="E208" s="8" t="e">
        <f t="shared" si="22"/>
        <v>#DIV/0!</v>
      </c>
      <c r="J208" s="8" t="e">
        <f t="shared" si="23"/>
        <v>#DIV/0!</v>
      </c>
      <c r="O208" s="8" t="e">
        <f t="shared" si="24"/>
        <v>#DIV/0!</v>
      </c>
    </row>
    <row r="209" spans="2:22" hidden="1" x14ac:dyDescent="0.25">
      <c r="B209" s="8" t="s">
        <v>104</v>
      </c>
      <c r="C209" s="8">
        <f>L34</f>
        <v>0</v>
      </c>
      <c r="D209" s="8" t="e">
        <f t="shared" si="21"/>
        <v>#DIV/0!</v>
      </c>
      <c r="E209" s="8" t="e">
        <f t="shared" si="22"/>
        <v>#DIV/0!</v>
      </c>
      <c r="F209" s="8" t="e">
        <f>AVERAGE(E209:E211)</f>
        <v>#DIV/0!</v>
      </c>
      <c r="G209" s="8" t="e">
        <f>_xlfn.STDEV.P(E209:E211)</f>
        <v>#DIV/0!</v>
      </c>
      <c r="H209" s="8" t="e">
        <f>IF(AND(F209&lt;$B$46, F209&gt;$B$52),$B$425,$B$426)</f>
        <v>#DIV/0!</v>
      </c>
      <c r="J209" s="8" t="e">
        <f t="shared" si="23"/>
        <v>#DIV/0!</v>
      </c>
      <c r="K209" s="8" t="e">
        <f>AVERAGE(J209:J211)</f>
        <v>#DIV/0!</v>
      </c>
      <c r="L209" s="8" t="e">
        <f>_xlfn.STDEV.P(J209:J211)</f>
        <v>#DIV/0!</v>
      </c>
      <c r="M209" s="8" t="e">
        <f>IF(AND(K209&lt;$B$47, K209&gt;$B$52),$B$425,$B$426)</f>
        <v>#DIV/0!</v>
      </c>
      <c r="O209" s="8" t="e">
        <f t="shared" si="24"/>
        <v>#DIV/0!</v>
      </c>
      <c r="P209" s="8" t="e">
        <f>AVERAGE(O209:O211)</f>
        <v>#DIV/0!</v>
      </c>
      <c r="Q209" s="8" t="e">
        <f>_xlfn.STDEV.P(O209:O211)</f>
        <v>#DIV/0!</v>
      </c>
      <c r="R209" s="8" t="e">
        <f>IF(AND(P209&lt;$B$46,P209&gt;$B$51),$B$425,$B$426)</f>
        <v>#DIV/0!</v>
      </c>
      <c r="T209" s="8" t="e">
        <f>IF($Y$62=1,IF(AND($B$56&gt;$F$56,$B$56&gt;$J$56),F209,IF($F$56&gt;$J$56,K209,IF($J$56&gt;$F$56,P209,""))),IF($Y$62=2,F209,IF($Y$62=3,K209,IF($Y$62=4,P209,""))))</f>
        <v>#DIV/0!</v>
      </c>
      <c r="U209" s="8" t="e">
        <f>IF($Y$62=1,IF(AND($B$56&gt;$F$56,$B$56&gt;$J$56),G209,IF($F$56&gt;$J$56,L209,IF($J$56&gt;$F$56,Q209,""))),IF($Y$62=2,G209,IF($Y$62=3,L209,IF($Y$62=4,Q209,""))))</f>
        <v>#DIV/0!</v>
      </c>
      <c r="V209" s="8" t="e">
        <f>IF($Y$62=1,IF(AND($B$56&gt;$F$56,$B$56&gt;$J$56),H209,IF($F$56&gt;$J$56,M209,IF($J$56&gt;$F$56,R209,""))),IF($Y$62=2,H209,IF($Y$62=3,M209,IF($Y$62=4,R209,""))))</f>
        <v>#DIV/0!</v>
      </c>
    </row>
    <row r="210" spans="2:22" hidden="1" x14ac:dyDescent="0.25">
      <c r="B210" s="8" t="s">
        <v>104</v>
      </c>
      <c r="C210" s="8">
        <f>M34</f>
        <v>0</v>
      </c>
      <c r="D210" s="8" t="e">
        <f t="shared" si="21"/>
        <v>#DIV/0!</v>
      </c>
      <c r="E210" s="8" t="e">
        <f t="shared" si="22"/>
        <v>#DIV/0!</v>
      </c>
      <c r="J210" s="8" t="e">
        <f t="shared" si="23"/>
        <v>#DIV/0!</v>
      </c>
      <c r="O210" s="8" t="e">
        <f t="shared" si="24"/>
        <v>#DIV/0!</v>
      </c>
    </row>
    <row r="211" spans="2:22" hidden="1" x14ac:dyDescent="0.25">
      <c r="B211" s="8" t="s">
        <v>104</v>
      </c>
      <c r="C211" s="8">
        <f>N34</f>
        <v>0</v>
      </c>
      <c r="D211" s="8" t="e">
        <f t="shared" si="21"/>
        <v>#DIV/0!</v>
      </c>
      <c r="E211" s="8" t="e">
        <f t="shared" si="22"/>
        <v>#DIV/0!</v>
      </c>
      <c r="J211" s="8" t="e">
        <f t="shared" si="23"/>
        <v>#DIV/0!</v>
      </c>
      <c r="O211" s="8" t="e">
        <f t="shared" si="24"/>
        <v>#DIV/0!</v>
      </c>
    </row>
    <row r="212" spans="2:22" hidden="1" x14ac:dyDescent="0.25">
      <c r="B212" s="8" t="s">
        <v>105</v>
      </c>
      <c r="C212" s="8">
        <f>L35</f>
        <v>0</v>
      </c>
      <c r="D212" s="8" t="e">
        <f t="shared" si="21"/>
        <v>#DIV/0!</v>
      </c>
      <c r="E212" s="8" t="e">
        <f t="shared" si="22"/>
        <v>#DIV/0!</v>
      </c>
      <c r="F212" s="8" t="e">
        <f>AVERAGE(E212:E214)</f>
        <v>#DIV/0!</v>
      </c>
      <c r="G212" s="8" t="e">
        <f>_xlfn.STDEV.P(E212:E214)</f>
        <v>#DIV/0!</v>
      </c>
      <c r="H212" s="8" t="e">
        <f>IF(AND(F212&lt;$B$46, F212&gt;$B$52),$B$425,$B$426)</f>
        <v>#DIV/0!</v>
      </c>
      <c r="J212" s="8" t="e">
        <f t="shared" si="23"/>
        <v>#DIV/0!</v>
      </c>
      <c r="K212" s="8" t="e">
        <f>AVERAGE(J212:J214)</f>
        <v>#DIV/0!</v>
      </c>
      <c r="L212" s="8" t="e">
        <f>_xlfn.STDEV.P(J212:J214)</f>
        <v>#DIV/0!</v>
      </c>
      <c r="M212" s="8" t="e">
        <f>IF(AND(K212&lt;$B$47, K212&gt;$B$52),$B$425,$B$426)</f>
        <v>#DIV/0!</v>
      </c>
      <c r="O212" s="8" t="e">
        <f t="shared" si="24"/>
        <v>#DIV/0!</v>
      </c>
      <c r="P212" s="8" t="e">
        <f>AVERAGE(O212:O214)</f>
        <v>#DIV/0!</v>
      </c>
      <c r="Q212" s="8" t="e">
        <f>_xlfn.STDEV.P(O212:O214)</f>
        <v>#DIV/0!</v>
      </c>
      <c r="R212" s="8" t="e">
        <f>IF(AND(P212&lt;$B$46,P212&gt;$B$51),$B$425,$B$426)</f>
        <v>#DIV/0!</v>
      </c>
      <c r="T212" s="8" t="e">
        <f>IF($Y$62=1,IF(AND($B$56&gt;$F$56,$B$56&gt;$J$56),F212,IF($F$56&gt;$J$56,K212,IF($J$56&gt;$F$56,P212,""))),IF($Y$62=2,F212,IF($Y$62=3,K212,IF($Y$62=4,P212,""))))</f>
        <v>#DIV/0!</v>
      </c>
      <c r="U212" s="8" t="e">
        <f>IF($Y$62=1,IF(AND($B$56&gt;$F$56,$B$56&gt;$J$56),G212,IF($F$56&gt;$J$56,L212,IF($J$56&gt;$F$56,Q212,""))),IF($Y$62=2,G212,IF($Y$62=3,L212,IF($Y$62=4,Q212,""))))</f>
        <v>#DIV/0!</v>
      </c>
      <c r="V212" s="8" t="e">
        <f>IF($Y$62=1,IF(AND($B$56&gt;$F$56,$B$56&gt;$J$56),H212,IF($F$56&gt;$J$56,M212,IF($J$56&gt;$F$56,R212,""))),IF($Y$62=2,H212,IF($Y$62=3,M212,IF($Y$62=4,R212,""))))</f>
        <v>#DIV/0!</v>
      </c>
    </row>
    <row r="213" spans="2:22" hidden="1" x14ac:dyDescent="0.25">
      <c r="B213" s="8" t="s">
        <v>105</v>
      </c>
      <c r="C213" s="8">
        <f>M35</f>
        <v>0</v>
      </c>
      <c r="D213" s="8" t="e">
        <f t="shared" si="21"/>
        <v>#DIV/0!</v>
      </c>
      <c r="E213" s="8" t="e">
        <f t="shared" si="22"/>
        <v>#DIV/0!</v>
      </c>
      <c r="J213" s="8" t="e">
        <f t="shared" si="23"/>
        <v>#DIV/0!</v>
      </c>
      <c r="O213" s="8" t="e">
        <f t="shared" si="24"/>
        <v>#DIV/0!</v>
      </c>
    </row>
    <row r="214" spans="2:22" hidden="1" x14ac:dyDescent="0.25">
      <c r="B214" s="8" t="s">
        <v>105</v>
      </c>
      <c r="C214" s="8">
        <f>N35</f>
        <v>0</v>
      </c>
      <c r="D214" s="8" t="e">
        <f t="shared" si="21"/>
        <v>#DIV/0!</v>
      </c>
      <c r="E214" s="8" t="e">
        <f t="shared" si="22"/>
        <v>#DIV/0!</v>
      </c>
      <c r="J214" s="8" t="e">
        <f t="shared" si="23"/>
        <v>#DIV/0!</v>
      </c>
      <c r="O214" s="8" t="e">
        <f t="shared" si="24"/>
        <v>#DIV/0!</v>
      </c>
    </row>
    <row r="215" spans="2:22" hidden="1" x14ac:dyDescent="0.25">
      <c r="B215" s="8" t="s">
        <v>106</v>
      </c>
      <c r="C215" s="8">
        <f>L36</f>
        <v>0</v>
      </c>
      <c r="D215" s="8" t="e">
        <f t="shared" si="21"/>
        <v>#DIV/0!</v>
      </c>
      <c r="E215" s="8" t="e">
        <f t="shared" si="22"/>
        <v>#DIV/0!</v>
      </c>
      <c r="F215" s="8" t="e">
        <f>AVERAGE(E215:E217)</f>
        <v>#DIV/0!</v>
      </c>
      <c r="G215" s="8" t="e">
        <f>_xlfn.STDEV.P(E215:E217)</f>
        <v>#DIV/0!</v>
      </c>
      <c r="H215" s="8" t="e">
        <f>IF(AND(F215&lt;$B$46, F215&gt;$B$52),$B$425,$B$426)</f>
        <v>#DIV/0!</v>
      </c>
      <c r="J215" s="8" t="e">
        <f t="shared" si="23"/>
        <v>#DIV/0!</v>
      </c>
      <c r="K215" s="8" t="e">
        <f>AVERAGE(J215:J217)</f>
        <v>#DIV/0!</v>
      </c>
      <c r="L215" s="8" t="e">
        <f>_xlfn.STDEV.P(J215:J217)</f>
        <v>#DIV/0!</v>
      </c>
      <c r="M215" s="8" t="e">
        <f>IF(AND(K215&lt;$B$47, K215&gt;$B$52),$B$425,$B$426)</f>
        <v>#DIV/0!</v>
      </c>
      <c r="O215" s="8" t="e">
        <f t="shared" si="24"/>
        <v>#DIV/0!</v>
      </c>
      <c r="P215" s="8" t="e">
        <f>AVERAGE(O215:O217)</f>
        <v>#DIV/0!</v>
      </c>
      <c r="Q215" s="8" t="e">
        <f>_xlfn.STDEV.P(O215:O217)</f>
        <v>#DIV/0!</v>
      </c>
      <c r="R215" s="8" t="e">
        <f>IF(AND(P215&lt;$B$46,P215&gt;$B$51),$B$425,$B$426)</f>
        <v>#DIV/0!</v>
      </c>
      <c r="T215" s="8" t="e">
        <f>IF($Y$62=1,IF(AND($B$56&gt;$F$56,$B$56&gt;$J$56),F215,IF($F$56&gt;$J$56,K215,IF($J$56&gt;$F$56,P215,""))),IF($Y$62=2,F215,IF($Y$62=3,K215,IF($Y$62=4,P215,""))))</f>
        <v>#DIV/0!</v>
      </c>
      <c r="U215" s="8" t="e">
        <f>IF($Y$62=1,IF(AND($B$56&gt;$F$56,$B$56&gt;$J$56),G215,IF($F$56&gt;$J$56,L215,IF($J$56&gt;$F$56,Q215,""))),IF($Y$62=2,G215,IF($Y$62=3,L215,IF($Y$62=4,Q215,""))))</f>
        <v>#DIV/0!</v>
      </c>
      <c r="V215" s="8" t="e">
        <f>IF($Y$62=1,IF(AND($B$56&gt;$F$56,$B$56&gt;$J$56),H215,IF($F$56&gt;$J$56,M215,IF($J$56&gt;$F$56,R215,""))),IF($Y$62=2,H215,IF($Y$62=3,M215,IF($Y$62=4,R215,""))))</f>
        <v>#DIV/0!</v>
      </c>
    </row>
    <row r="216" spans="2:22" hidden="1" x14ac:dyDescent="0.25">
      <c r="B216" s="8" t="s">
        <v>106</v>
      </c>
      <c r="C216" s="8">
        <f>M36</f>
        <v>0</v>
      </c>
      <c r="D216" s="8" t="e">
        <f t="shared" si="21"/>
        <v>#DIV/0!</v>
      </c>
      <c r="E216" s="8" t="e">
        <f t="shared" si="22"/>
        <v>#DIV/0!</v>
      </c>
      <c r="J216" s="8" t="e">
        <f t="shared" si="23"/>
        <v>#DIV/0!</v>
      </c>
      <c r="O216" s="8" t="e">
        <f t="shared" si="24"/>
        <v>#DIV/0!</v>
      </c>
    </row>
    <row r="217" spans="2:22" hidden="1" x14ac:dyDescent="0.25">
      <c r="B217" s="8" t="s">
        <v>106</v>
      </c>
      <c r="C217" s="8">
        <f>N36</f>
        <v>0</v>
      </c>
      <c r="D217" s="8" t="e">
        <f t="shared" si="21"/>
        <v>#DIV/0!</v>
      </c>
      <c r="E217" s="8" t="e">
        <f t="shared" si="22"/>
        <v>#DIV/0!</v>
      </c>
      <c r="J217" s="8" t="e">
        <f t="shared" si="23"/>
        <v>#DIV/0!</v>
      </c>
      <c r="O217" s="8" t="e">
        <f t="shared" si="24"/>
        <v>#DIV/0!</v>
      </c>
    </row>
    <row r="218" spans="2:22" hidden="1" x14ac:dyDescent="0.25">
      <c r="B218" s="8" t="s">
        <v>107</v>
      </c>
      <c r="C218" s="8">
        <f>L37</f>
        <v>0</v>
      </c>
      <c r="D218" s="8" t="e">
        <f t="shared" si="21"/>
        <v>#DIV/0!</v>
      </c>
      <c r="E218" s="8" t="e">
        <f t="shared" si="22"/>
        <v>#DIV/0!</v>
      </c>
      <c r="F218" s="8" t="e">
        <f>AVERAGE(E218:E220)</f>
        <v>#DIV/0!</v>
      </c>
      <c r="G218" s="8" t="e">
        <f>_xlfn.STDEV.P(E218:E220)</f>
        <v>#DIV/0!</v>
      </c>
      <c r="H218" s="8" t="e">
        <f>IF(AND(F218&lt;$B$46, F218&gt;$B$52),$B$425,$B$426)</f>
        <v>#DIV/0!</v>
      </c>
      <c r="J218" s="8" t="e">
        <f t="shared" si="23"/>
        <v>#DIV/0!</v>
      </c>
      <c r="K218" s="8" t="e">
        <f>AVERAGE(J218:J220)</f>
        <v>#DIV/0!</v>
      </c>
      <c r="L218" s="8" t="e">
        <f>_xlfn.STDEV.P(J218:J220)</f>
        <v>#DIV/0!</v>
      </c>
      <c r="M218" s="8" t="e">
        <f>IF(AND(K218&lt;$B$47, K218&gt;$B$52),$B$425,$B$426)</f>
        <v>#DIV/0!</v>
      </c>
      <c r="O218" s="8" t="e">
        <f t="shared" si="24"/>
        <v>#DIV/0!</v>
      </c>
      <c r="P218" s="8" t="e">
        <f>AVERAGE(O218:O220)</f>
        <v>#DIV/0!</v>
      </c>
      <c r="Q218" s="8" t="e">
        <f>_xlfn.STDEV.P(O218:O220)</f>
        <v>#DIV/0!</v>
      </c>
      <c r="R218" s="8" t="e">
        <f>IF(AND(P218&lt;$B$46,P218&gt;$B$51),$B$425,$B$426)</f>
        <v>#DIV/0!</v>
      </c>
      <c r="T218" s="8" t="e">
        <f>IF($Y$62=1,IF(AND($B$56&gt;$F$56,$B$56&gt;$J$56),F218,IF($F$56&gt;$J$56,K218,IF($J$56&gt;$F$56,P218,""))),IF($Y$62=2,F218,IF($Y$62=3,K218,IF($Y$62=4,P218,""))))</f>
        <v>#DIV/0!</v>
      </c>
      <c r="U218" s="8" t="e">
        <f>IF($Y$62=1,IF(AND($B$56&gt;$F$56,$B$56&gt;$J$56),G218,IF($F$56&gt;$J$56,L218,IF($J$56&gt;$F$56,Q218,""))),IF($Y$62=2,G218,IF($Y$62=3,L218,IF($Y$62=4,Q218,""))))</f>
        <v>#DIV/0!</v>
      </c>
      <c r="V218" s="8" t="e">
        <f>IF($Y$62=1,IF(AND($B$56&gt;$F$56,$B$56&gt;$J$56),H218,IF($F$56&gt;$J$56,M218,IF($J$56&gt;$F$56,R218,""))),IF($Y$62=2,H218,IF($Y$62=3,M218,IF($Y$62=4,R218,""))))</f>
        <v>#DIV/0!</v>
      </c>
    </row>
    <row r="219" spans="2:22" hidden="1" x14ac:dyDescent="0.25">
      <c r="B219" s="8" t="s">
        <v>107</v>
      </c>
      <c r="C219" s="8">
        <f>M37</f>
        <v>0</v>
      </c>
      <c r="D219" s="8" t="e">
        <f t="shared" si="21"/>
        <v>#DIV/0!</v>
      </c>
      <c r="E219" s="8" t="e">
        <f t="shared" si="22"/>
        <v>#DIV/0!</v>
      </c>
      <c r="J219" s="8" t="e">
        <f t="shared" si="23"/>
        <v>#DIV/0!</v>
      </c>
      <c r="O219" s="8" t="e">
        <f t="shared" si="24"/>
        <v>#DIV/0!</v>
      </c>
    </row>
    <row r="220" spans="2:22" hidden="1" x14ac:dyDescent="0.25">
      <c r="B220" s="8" t="s">
        <v>107</v>
      </c>
      <c r="C220" s="8">
        <f>N37</f>
        <v>0</v>
      </c>
      <c r="D220" s="8" t="e">
        <f t="shared" si="21"/>
        <v>#DIV/0!</v>
      </c>
      <c r="E220" s="8" t="e">
        <f t="shared" si="22"/>
        <v>#DIV/0!</v>
      </c>
      <c r="J220" s="8" t="e">
        <f t="shared" si="23"/>
        <v>#DIV/0!</v>
      </c>
      <c r="O220" s="8" t="e">
        <f t="shared" si="24"/>
        <v>#DIV/0!</v>
      </c>
    </row>
    <row r="221" spans="2:22" hidden="1" x14ac:dyDescent="0.25">
      <c r="B221" s="8" t="s">
        <v>108</v>
      </c>
      <c r="C221" s="8">
        <f>L38</f>
        <v>0</v>
      </c>
      <c r="D221" s="8" t="e">
        <f t="shared" si="21"/>
        <v>#DIV/0!</v>
      </c>
      <c r="E221" s="8" t="e">
        <f t="shared" si="22"/>
        <v>#DIV/0!</v>
      </c>
      <c r="F221" s="8" t="e">
        <f>AVERAGE(E221:E223)</f>
        <v>#DIV/0!</v>
      </c>
      <c r="G221" s="8" t="e">
        <f>_xlfn.STDEV.P(E221:E223)</f>
        <v>#DIV/0!</v>
      </c>
      <c r="H221" s="8" t="e">
        <f>IF(AND(F221&lt;$B$46, F221&gt;$B$52),$B$425,$B$426)</f>
        <v>#DIV/0!</v>
      </c>
      <c r="J221" s="8" t="e">
        <f t="shared" si="23"/>
        <v>#DIV/0!</v>
      </c>
      <c r="K221" s="8" t="e">
        <f>AVERAGE(J221:J223)</f>
        <v>#DIV/0!</v>
      </c>
      <c r="L221" s="8" t="e">
        <f>_xlfn.STDEV.P(J221:J223)</f>
        <v>#DIV/0!</v>
      </c>
      <c r="M221" s="8" t="e">
        <f>IF(AND(K221&lt;$B$47, K221&gt;$B$52),$B$425,$B$426)</f>
        <v>#DIV/0!</v>
      </c>
      <c r="O221" s="8" t="e">
        <f t="shared" si="24"/>
        <v>#DIV/0!</v>
      </c>
      <c r="P221" s="8" t="e">
        <f>AVERAGE(O221:O223)</f>
        <v>#DIV/0!</v>
      </c>
      <c r="Q221" s="8" t="e">
        <f>_xlfn.STDEV.P(O221:O223)</f>
        <v>#DIV/0!</v>
      </c>
      <c r="R221" s="8" t="e">
        <f>IF(AND(P221&lt;$B$46,P221&gt;$B$51),$B$425,$B$426)</f>
        <v>#DIV/0!</v>
      </c>
      <c r="T221" s="8" t="e">
        <f>IF($Y$62=1,IF(AND($B$56&gt;$F$56,$B$56&gt;$J$56),F221,IF($F$56&gt;$J$56,K221,IF($J$56&gt;$F$56,P221,""))),IF($Y$62=2,F221,IF($Y$62=3,K221,IF($Y$62=4,P221,""))))</f>
        <v>#DIV/0!</v>
      </c>
      <c r="U221" s="8" t="e">
        <f>IF($Y$62=1,IF(AND($B$56&gt;$F$56,$B$56&gt;$J$56),G221,IF($F$56&gt;$J$56,L221,IF($J$56&gt;$F$56,Q221,""))),IF($Y$62=2,G221,IF($Y$62=3,L221,IF($Y$62=4,Q221,""))))</f>
        <v>#DIV/0!</v>
      </c>
      <c r="V221" s="8" t="e">
        <f>IF($Y$62=1,IF(AND($B$56&gt;$F$56,$B$56&gt;$J$56),H221,IF($F$56&gt;$J$56,M221,IF($J$56&gt;$F$56,R221,""))),IF($Y$62=2,H221,IF($Y$62=3,M221,IF($Y$62=4,R221,""))))</f>
        <v>#DIV/0!</v>
      </c>
    </row>
    <row r="222" spans="2:22" hidden="1" x14ac:dyDescent="0.25">
      <c r="B222" s="8" t="s">
        <v>108</v>
      </c>
      <c r="C222" s="8">
        <f>M38</f>
        <v>0</v>
      </c>
      <c r="D222" s="8" t="e">
        <f t="shared" si="21"/>
        <v>#DIV/0!</v>
      </c>
      <c r="E222" s="8" t="e">
        <f t="shared" si="22"/>
        <v>#DIV/0!</v>
      </c>
      <c r="J222" s="8" t="e">
        <f t="shared" si="23"/>
        <v>#DIV/0!</v>
      </c>
      <c r="O222" s="8" t="e">
        <f t="shared" si="24"/>
        <v>#DIV/0!</v>
      </c>
    </row>
    <row r="223" spans="2:22" hidden="1" x14ac:dyDescent="0.25">
      <c r="B223" s="8" t="s">
        <v>108</v>
      </c>
      <c r="C223" s="8">
        <f>N38</f>
        <v>0</v>
      </c>
      <c r="D223" s="8" t="e">
        <f t="shared" si="21"/>
        <v>#DIV/0!</v>
      </c>
      <c r="E223" s="8" t="e">
        <f t="shared" si="22"/>
        <v>#DIV/0!</v>
      </c>
      <c r="J223" s="8" t="e">
        <f t="shared" si="23"/>
        <v>#DIV/0!</v>
      </c>
      <c r="O223" s="8" t="e">
        <f t="shared" si="24"/>
        <v>#DIV/0!</v>
      </c>
    </row>
    <row r="224" spans="2:22" hidden="1" x14ac:dyDescent="0.25">
      <c r="B224" s="8" t="s">
        <v>109</v>
      </c>
      <c r="C224" s="8">
        <f>L39</f>
        <v>0</v>
      </c>
      <c r="D224" s="8" t="e">
        <f t="shared" si="21"/>
        <v>#DIV/0!</v>
      </c>
      <c r="E224" s="8" t="e">
        <f t="shared" si="22"/>
        <v>#DIV/0!</v>
      </c>
      <c r="F224" s="8" t="e">
        <f>AVERAGE(E224:E226)</f>
        <v>#DIV/0!</v>
      </c>
      <c r="G224" s="8" t="e">
        <f>_xlfn.STDEV.P(E224:E226)</f>
        <v>#DIV/0!</v>
      </c>
      <c r="H224" s="8" t="e">
        <f>IF(AND(F224&lt;$B$46, F224&gt;$B$52),$B$425,$B$426)</f>
        <v>#DIV/0!</v>
      </c>
      <c r="J224" s="8" t="e">
        <f t="shared" si="23"/>
        <v>#DIV/0!</v>
      </c>
      <c r="K224" s="8" t="e">
        <f>AVERAGE(J224:J226)</f>
        <v>#DIV/0!</v>
      </c>
      <c r="L224" s="8" t="e">
        <f>_xlfn.STDEV.P(J224:J226)</f>
        <v>#DIV/0!</v>
      </c>
      <c r="M224" s="8" t="e">
        <f>IF(AND(K224&lt;$B$47, K224&gt;$B$52),$B$425,$B$426)</f>
        <v>#DIV/0!</v>
      </c>
      <c r="O224" s="8" t="e">
        <f t="shared" si="24"/>
        <v>#DIV/0!</v>
      </c>
      <c r="P224" s="8" t="e">
        <f>AVERAGE(O224:O226)</f>
        <v>#DIV/0!</v>
      </c>
      <c r="Q224" s="8" t="e">
        <f>_xlfn.STDEV.P(O224:O226)</f>
        <v>#DIV/0!</v>
      </c>
      <c r="R224" s="8" t="e">
        <f>IF(AND(P224&lt;$B$46,P224&gt;$B$51),$B$425,$B$426)</f>
        <v>#DIV/0!</v>
      </c>
      <c r="T224" s="8" t="e">
        <f>IF($Y$62=1,IF(AND($B$56&gt;$F$56,$B$56&gt;$J$56),F224,IF($F$56&gt;$J$56,K224,IF($J$56&gt;$F$56,P224,""))),IF($Y$62=2,F224,IF($Y$62=3,K224,IF($Y$62=4,P224,""))))</f>
        <v>#DIV/0!</v>
      </c>
      <c r="U224" s="8" t="e">
        <f>IF($Y$62=1,IF(AND($B$56&gt;$F$56,$B$56&gt;$J$56),G224,IF($F$56&gt;$J$56,L224,IF($J$56&gt;$F$56,Q224,""))),IF($Y$62=2,G224,IF($Y$62=3,L224,IF($Y$62=4,Q224,""))))</f>
        <v>#DIV/0!</v>
      </c>
      <c r="V224" s="8" t="e">
        <f>IF($Y$62=1,IF(AND($B$56&gt;$F$56,$B$56&gt;$J$56),H224,IF($F$56&gt;$J$56,M224,IF($J$56&gt;$F$56,R224,""))),IF($Y$62=2,H224,IF($Y$62=3,M224,IF($Y$62=4,R224,""))))</f>
        <v>#DIV/0!</v>
      </c>
    </row>
    <row r="225" spans="2:22" hidden="1" x14ac:dyDescent="0.25">
      <c r="B225" s="8" t="s">
        <v>109</v>
      </c>
      <c r="C225" s="8">
        <f>M39</f>
        <v>0</v>
      </c>
      <c r="D225" s="8" t="e">
        <f t="shared" si="21"/>
        <v>#DIV/0!</v>
      </c>
      <c r="E225" s="8" t="e">
        <f t="shared" si="22"/>
        <v>#DIV/0!</v>
      </c>
      <c r="J225" s="8" t="e">
        <f t="shared" si="23"/>
        <v>#DIV/0!</v>
      </c>
      <c r="O225" s="8" t="e">
        <f t="shared" si="24"/>
        <v>#DIV/0!</v>
      </c>
    </row>
    <row r="226" spans="2:22" hidden="1" x14ac:dyDescent="0.25">
      <c r="B226" s="8" t="s">
        <v>109</v>
      </c>
      <c r="C226" s="8">
        <f>N39</f>
        <v>0</v>
      </c>
      <c r="D226" s="8" t="e">
        <f t="shared" si="21"/>
        <v>#DIV/0!</v>
      </c>
      <c r="E226" s="8" t="e">
        <f t="shared" si="22"/>
        <v>#DIV/0!</v>
      </c>
      <c r="J226" s="8" t="e">
        <f t="shared" si="23"/>
        <v>#DIV/0!</v>
      </c>
      <c r="O226" s="8" t="e">
        <f t="shared" si="24"/>
        <v>#DIV/0!</v>
      </c>
    </row>
    <row r="227" spans="2:22" hidden="1" x14ac:dyDescent="0.25">
      <c r="B227" s="8" t="s">
        <v>110</v>
      </c>
      <c r="C227" s="8">
        <f>L40</f>
        <v>0</v>
      </c>
      <c r="D227" s="8" t="e">
        <f t="shared" si="21"/>
        <v>#DIV/0!</v>
      </c>
      <c r="E227" s="8" t="e">
        <f t="shared" si="22"/>
        <v>#DIV/0!</v>
      </c>
      <c r="F227" s="8" t="e">
        <f>AVERAGE(E227:E229)</f>
        <v>#DIV/0!</v>
      </c>
      <c r="G227" s="8" t="e">
        <f>_xlfn.STDEV.P(E227:E229)</f>
        <v>#DIV/0!</v>
      </c>
      <c r="H227" s="8" t="e">
        <f>IF(AND(F227&lt;$B$46, F227&gt;$B$52),$B$425,$B$426)</f>
        <v>#DIV/0!</v>
      </c>
      <c r="J227" s="8" t="e">
        <f t="shared" si="23"/>
        <v>#DIV/0!</v>
      </c>
      <c r="K227" s="8" t="e">
        <f>AVERAGE(J227:J229)</f>
        <v>#DIV/0!</v>
      </c>
      <c r="L227" s="8" t="e">
        <f>_xlfn.STDEV.P(J227:J229)</f>
        <v>#DIV/0!</v>
      </c>
      <c r="M227" s="8" t="e">
        <f>IF(AND(K227&lt;$B$47, K227&gt;$B$52),$B$425,$B$426)</f>
        <v>#DIV/0!</v>
      </c>
      <c r="O227" s="8" t="e">
        <f t="shared" si="24"/>
        <v>#DIV/0!</v>
      </c>
      <c r="P227" s="8" t="e">
        <f>AVERAGE(O227:O229)</f>
        <v>#DIV/0!</v>
      </c>
      <c r="Q227" s="8" t="e">
        <f>_xlfn.STDEV.P(O227:O229)</f>
        <v>#DIV/0!</v>
      </c>
      <c r="R227" s="8" t="e">
        <f>IF(AND(P227&lt;$B$46,P227&gt;$B$51),$B$425,$B$426)</f>
        <v>#DIV/0!</v>
      </c>
      <c r="T227" s="8" t="e">
        <f>IF($Y$62=1,IF(AND($B$56&gt;$F$56,$B$56&gt;$J$56),F227,IF($F$56&gt;$J$56,K227,IF($J$56&gt;$F$56,P227,""))),IF($Y$62=2,F227,IF($Y$62=3,K227,IF($Y$62=4,P227,""))))</f>
        <v>#DIV/0!</v>
      </c>
      <c r="U227" s="8" t="e">
        <f>IF($Y$62=1,IF(AND($B$56&gt;$F$56,$B$56&gt;$J$56),G227,IF($F$56&gt;$J$56,L227,IF($J$56&gt;$F$56,Q227,""))),IF($Y$62=2,G227,IF($Y$62=3,L227,IF($Y$62=4,Q227,""))))</f>
        <v>#DIV/0!</v>
      </c>
      <c r="V227" s="8" t="e">
        <f>IF($Y$62=1,IF(AND($B$56&gt;$F$56,$B$56&gt;$J$56),H227,IF($F$56&gt;$J$56,M227,IF($J$56&gt;$F$56,R227,""))),IF($Y$62=2,H227,IF($Y$62=3,M227,IF($Y$62=4,R227,""))))</f>
        <v>#DIV/0!</v>
      </c>
    </row>
    <row r="228" spans="2:22" hidden="1" x14ac:dyDescent="0.25">
      <c r="B228" s="8" t="s">
        <v>110</v>
      </c>
      <c r="C228" s="8">
        <f>M40</f>
        <v>0</v>
      </c>
      <c r="D228" s="8" t="e">
        <f t="shared" si="21"/>
        <v>#DIV/0!</v>
      </c>
      <c r="E228" s="8" t="e">
        <f t="shared" si="22"/>
        <v>#DIV/0!</v>
      </c>
      <c r="J228" s="8" t="e">
        <f t="shared" si="23"/>
        <v>#DIV/0!</v>
      </c>
      <c r="O228" s="8" t="e">
        <f t="shared" si="24"/>
        <v>#DIV/0!</v>
      </c>
    </row>
    <row r="229" spans="2:22" hidden="1" x14ac:dyDescent="0.25">
      <c r="B229" s="8" t="s">
        <v>110</v>
      </c>
      <c r="C229" s="8">
        <f>N40</f>
        <v>0</v>
      </c>
      <c r="D229" s="8" t="e">
        <f t="shared" si="21"/>
        <v>#DIV/0!</v>
      </c>
      <c r="E229" s="8" t="e">
        <f t="shared" si="22"/>
        <v>#DIV/0!</v>
      </c>
      <c r="J229" s="8" t="e">
        <f t="shared" si="23"/>
        <v>#DIV/0!</v>
      </c>
      <c r="O229" s="8" t="e">
        <f t="shared" si="24"/>
        <v>#DIV/0!</v>
      </c>
    </row>
    <row r="230" spans="2:22" hidden="1" x14ac:dyDescent="0.25">
      <c r="B230" s="8" t="s">
        <v>111</v>
      </c>
      <c r="C230" s="8">
        <f>O25</f>
        <v>0</v>
      </c>
      <c r="D230" s="8" t="e">
        <f t="shared" si="21"/>
        <v>#DIV/0!</v>
      </c>
      <c r="E230" s="8" t="e">
        <f>IF(D230&gt;0,(D230/$B$59)^(1/$C$59),"")</f>
        <v>#DIV/0!</v>
      </c>
      <c r="F230" s="8" t="e">
        <f>AVERAGE(E230:E232)</f>
        <v>#DIV/0!</v>
      </c>
      <c r="G230" s="8" t="e">
        <f>_xlfn.STDEV.P(E230:E232)</f>
        <v>#DIV/0!</v>
      </c>
      <c r="H230" s="8" t="e">
        <f>IF(AND(F230&lt;$B$46, F230&gt;$B$52),$B$425,$B$426)</f>
        <v>#DIV/0!</v>
      </c>
      <c r="J230" s="8" t="e">
        <f>IF(D230&gt;0,(D230/$F$59)^(1/$G$59),"")</f>
        <v>#DIV/0!</v>
      </c>
      <c r="K230" s="8" t="e">
        <f>AVERAGE(J230:J232)</f>
        <v>#DIV/0!</v>
      </c>
      <c r="L230" s="8" t="e">
        <f>_xlfn.STDEV.P(J230:J232)</f>
        <v>#DIV/0!</v>
      </c>
      <c r="M230" s="8" t="e">
        <f>IF(AND(K230&lt;$B$47, K230&gt;$B$52),$B$425,$B$426)</f>
        <v>#DIV/0!</v>
      </c>
      <c r="O230" s="8" t="e">
        <f>IF(D230&gt;0,(D230/$J$59)^(1/$K$59),"")</f>
        <v>#DIV/0!</v>
      </c>
      <c r="P230" s="8" t="e">
        <f>AVERAGE(O230:O232)</f>
        <v>#DIV/0!</v>
      </c>
      <c r="Q230" s="8" t="e">
        <f>_xlfn.STDEV.P(O230:O232)</f>
        <v>#DIV/0!</v>
      </c>
      <c r="R230" s="8" t="e">
        <f>IF(AND(P230&lt;$B$46,P230&gt;$B$51),$B$425,$B$426)</f>
        <v>#DIV/0!</v>
      </c>
      <c r="T230" s="8" t="e">
        <f>IF($Y$62=1,IF(AND($B$56&gt;$F$56,$B$56&gt;$J$56),F230,IF($F$56&gt;$J$56,K230,IF($J$56&gt;$F$56,P230,""))),IF($Y$62=2,F230,IF($Y$62=3,K230,IF($Y$62=4,P230,""))))</f>
        <v>#DIV/0!</v>
      </c>
      <c r="U230" s="8" t="e">
        <f>IF($Y$62=1,IF(AND($B$56&gt;$F$56,$B$56&gt;$J$56),G230,IF($F$56&gt;$J$56,L230,IF($J$56&gt;$F$56,Q230,""))),IF($Y$62=2,G230,IF($Y$62=3,L230,IF($Y$62=4,Q230,""))))</f>
        <v>#DIV/0!</v>
      </c>
      <c r="V230" s="8" t="e">
        <f>IF($Y$62=1,IF(AND($B$56&gt;$F$56,$B$56&gt;$J$56),H230,IF($F$56&gt;$J$56,M230,IF($J$56&gt;$F$56,R230,""))),IF($Y$62=2,H230,IF($Y$62=3,M230,IF($Y$62=4,R230,""))))</f>
        <v>#DIV/0!</v>
      </c>
    </row>
    <row r="231" spans="2:22" hidden="1" x14ac:dyDescent="0.25">
      <c r="B231" s="8" t="s">
        <v>111</v>
      </c>
      <c r="C231" s="8">
        <f>P25</f>
        <v>0</v>
      </c>
      <c r="D231" s="8" t="e">
        <f t="shared" si="21"/>
        <v>#DIV/0!</v>
      </c>
      <c r="E231" s="8" t="e">
        <f t="shared" ref="E231:E253" si="25">IF(D231&gt;0,(D231/$B$59)^(1/$C$59),"")</f>
        <v>#DIV/0!</v>
      </c>
      <c r="J231" s="8" t="e">
        <f t="shared" ref="J231:J253" si="26">IF(D231&gt;0,(D231/$F$59)^(1/$G$59),"")</f>
        <v>#DIV/0!</v>
      </c>
      <c r="O231" s="8" t="e">
        <f t="shared" ref="O231:O253" si="27">IF(D231&gt;0,(D231/$J$59)^(1/$K$59),"")</f>
        <v>#DIV/0!</v>
      </c>
    </row>
    <row r="232" spans="2:22" hidden="1" x14ac:dyDescent="0.25">
      <c r="B232" s="8" t="s">
        <v>111</v>
      </c>
      <c r="C232" s="8">
        <f>Q25</f>
        <v>0</v>
      </c>
      <c r="D232" s="8" t="e">
        <f t="shared" si="21"/>
        <v>#DIV/0!</v>
      </c>
      <c r="E232" s="8" t="e">
        <f t="shared" si="25"/>
        <v>#DIV/0!</v>
      </c>
      <c r="J232" s="8" t="e">
        <f t="shared" si="26"/>
        <v>#DIV/0!</v>
      </c>
      <c r="O232" s="8" t="e">
        <f t="shared" si="27"/>
        <v>#DIV/0!</v>
      </c>
    </row>
    <row r="233" spans="2:22" hidden="1" x14ac:dyDescent="0.25">
      <c r="B233" s="8" t="s">
        <v>112</v>
      </c>
      <c r="C233" s="8">
        <f>O26</f>
        <v>0</v>
      </c>
      <c r="D233" s="8" t="e">
        <f t="shared" si="21"/>
        <v>#DIV/0!</v>
      </c>
      <c r="E233" s="8" t="e">
        <f t="shared" si="25"/>
        <v>#DIV/0!</v>
      </c>
      <c r="F233" s="8" t="e">
        <f>AVERAGE(E233:E235)</f>
        <v>#DIV/0!</v>
      </c>
      <c r="G233" s="8" t="e">
        <f>_xlfn.STDEV.P(E233:E235)</f>
        <v>#DIV/0!</v>
      </c>
      <c r="H233" s="8" t="e">
        <f>IF(AND(F233&lt;$B$46, F233&gt;$B$52),$B$425,$B$426)</f>
        <v>#DIV/0!</v>
      </c>
      <c r="J233" s="8" t="e">
        <f t="shared" si="26"/>
        <v>#DIV/0!</v>
      </c>
      <c r="K233" s="8" t="e">
        <f>AVERAGE(J233:J235)</f>
        <v>#DIV/0!</v>
      </c>
      <c r="L233" s="8" t="e">
        <f>_xlfn.STDEV.P(J233:J235)</f>
        <v>#DIV/0!</v>
      </c>
      <c r="M233" s="8" t="e">
        <f>IF(AND(K233&lt;$B$47, K233&gt;$B$52),$B$425,$B$426)</f>
        <v>#DIV/0!</v>
      </c>
      <c r="O233" s="8" t="e">
        <f t="shared" si="27"/>
        <v>#DIV/0!</v>
      </c>
      <c r="P233" s="8" t="e">
        <f>AVERAGE(O233:O235)</f>
        <v>#DIV/0!</v>
      </c>
      <c r="Q233" s="8" t="e">
        <f>_xlfn.STDEV.P(O233:O235)</f>
        <v>#DIV/0!</v>
      </c>
      <c r="R233" s="8" t="e">
        <f>IF(AND(P233&lt;$B$46,P233&gt;$B$51),$B$425,$B$426)</f>
        <v>#DIV/0!</v>
      </c>
      <c r="T233" s="8" t="e">
        <f>IF($Y$62=1,IF(AND($B$56&gt;$F$56,$B$56&gt;$J$56),F233,IF($F$56&gt;$J$56,K233,IF($J$56&gt;$F$56,P233,""))),IF($Y$62=2,F233,IF($Y$62=3,K233,IF($Y$62=4,P233,""))))</f>
        <v>#DIV/0!</v>
      </c>
      <c r="U233" s="8" t="e">
        <f>IF($Y$62=1,IF(AND($B$56&gt;$F$56,$B$56&gt;$J$56),G233,IF($F$56&gt;$J$56,L233,IF($J$56&gt;$F$56,Q233,""))),IF($Y$62=2,G233,IF($Y$62=3,L233,IF($Y$62=4,Q233,""))))</f>
        <v>#DIV/0!</v>
      </c>
      <c r="V233" s="8" t="e">
        <f>IF($Y$62=1,IF(AND($B$56&gt;$F$56,$B$56&gt;$J$56),H233,IF($F$56&gt;$J$56,M233,IF($J$56&gt;$F$56,R233,""))),IF($Y$62=2,H233,IF($Y$62=3,M233,IF($Y$62=4,R233,""))))</f>
        <v>#DIV/0!</v>
      </c>
    </row>
    <row r="234" spans="2:22" hidden="1" x14ac:dyDescent="0.25">
      <c r="B234" s="8" t="s">
        <v>112</v>
      </c>
      <c r="C234" s="8">
        <f>P26</f>
        <v>0</v>
      </c>
      <c r="D234" s="8" t="e">
        <f t="shared" si="21"/>
        <v>#DIV/0!</v>
      </c>
      <c r="E234" s="8" t="e">
        <f t="shared" si="25"/>
        <v>#DIV/0!</v>
      </c>
      <c r="J234" s="8" t="e">
        <f t="shared" si="26"/>
        <v>#DIV/0!</v>
      </c>
      <c r="O234" s="8" t="e">
        <f t="shared" si="27"/>
        <v>#DIV/0!</v>
      </c>
    </row>
    <row r="235" spans="2:22" hidden="1" x14ac:dyDescent="0.25">
      <c r="B235" s="8" t="s">
        <v>112</v>
      </c>
      <c r="C235" s="8">
        <f>Q26</f>
        <v>0</v>
      </c>
      <c r="D235" s="8" t="e">
        <f t="shared" si="21"/>
        <v>#DIV/0!</v>
      </c>
      <c r="E235" s="8" t="e">
        <f t="shared" si="25"/>
        <v>#DIV/0!</v>
      </c>
      <c r="J235" s="8" t="e">
        <f t="shared" si="26"/>
        <v>#DIV/0!</v>
      </c>
      <c r="O235" s="8" t="e">
        <f t="shared" si="27"/>
        <v>#DIV/0!</v>
      </c>
    </row>
    <row r="236" spans="2:22" hidden="1" x14ac:dyDescent="0.25">
      <c r="B236" s="8" t="s">
        <v>113</v>
      </c>
      <c r="C236" s="8">
        <f>O27</f>
        <v>0</v>
      </c>
      <c r="D236" s="8" t="e">
        <f t="shared" si="21"/>
        <v>#DIV/0!</v>
      </c>
      <c r="E236" s="8" t="e">
        <f t="shared" si="25"/>
        <v>#DIV/0!</v>
      </c>
      <c r="F236" s="8" t="e">
        <f>AVERAGE(E236:E238)</f>
        <v>#DIV/0!</v>
      </c>
      <c r="G236" s="8" t="e">
        <f>_xlfn.STDEV.P(E236:E238)</f>
        <v>#DIV/0!</v>
      </c>
      <c r="H236" s="8" t="e">
        <f>IF(AND(F236&lt;$B$46, F236&gt;$B$52),$B$425,$B$426)</f>
        <v>#DIV/0!</v>
      </c>
      <c r="J236" s="8" t="e">
        <f t="shared" si="26"/>
        <v>#DIV/0!</v>
      </c>
      <c r="K236" s="8" t="e">
        <f>AVERAGE(J236:J238)</f>
        <v>#DIV/0!</v>
      </c>
      <c r="L236" s="8" t="e">
        <f>_xlfn.STDEV.P(J236:J238)</f>
        <v>#DIV/0!</v>
      </c>
      <c r="M236" s="8" t="e">
        <f>IF(AND(K236&lt;$B$47, K236&gt;$B$52),$B$425,$B$426)</f>
        <v>#DIV/0!</v>
      </c>
      <c r="O236" s="8" t="e">
        <f t="shared" si="27"/>
        <v>#DIV/0!</v>
      </c>
      <c r="P236" s="8" t="e">
        <f>AVERAGE(O236:O238)</f>
        <v>#DIV/0!</v>
      </c>
      <c r="Q236" s="8" t="e">
        <f>_xlfn.STDEV.P(O236:O238)</f>
        <v>#DIV/0!</v>
      </c>
      <c r="R236" s="8" t="e">
        <f>IF(AND(P236&lt;$B$46,P236&gt;$B$51),$B$425,$B$426)</f>
        <v>#DIV/0!</v>
      </c>
      <c r="T236" s="8" t="e">
        <f>IF($Y$62=1,IF(AND($B$56&gt;$F$56,$B$56&gt;$J$56),F236,IF($F$56&gt;$J$56,K236,IF($J$56&gt;$F$56,P236,""))),IF($Y$62=2,F236,IF($Y$62=3,K236,IF($Y$62=4,P236,""))))</f>
        <v>#DIV/0!</v>
      </c>
      <c r="U236" s="8" t="e">
        <f>IF($Y$62=1,IF(AND($B$56&gt;$F$56,$B$56&gt;$J$56),G236,IF($F$56&gt;$J$56,L236,IF($J$56&gt;$F$56,Q236,""))),IF($Y$62=2,G236,IF($Y$62=3,L236,IF($Y$62=4,Q236,""))))</f>
        <v>#DIV/0!</v>
      </c>
      <c r="V236" s="8" t="e">
        <f>IF($Y$62=1,IF(AND($B$56&gt;$F$56,$B$56&gt;$J$56),H236,IF($F$56&gt;$J$56,M236,IF($J$56&gt;$F$56,R236,""))),IF($Y$62=2,H236,IF($Y$62=3,M236,IF($Y$62=4,R236,""))))</f>
        <v>#DIV/0!</v>
      </c>
    </row>
    <row r="237" spans="2:22" hidden="1" x14ac:dyDescent="0.25">
      <c r="B237" s="8" t="s">
        <v>113</v>
      </c>
      <c r="C237" s="8">
        <f>P27</f>
        <v>0</v>
      </c>
      <c r="D237" s="8" t="e">
        <f t="shared" si="21"/>
        <v>#DIV/0!</v>
      </c>
      <c r="E237" s="8" t="e">
        <f t="shared" si="25"/>
        <v>#DIV/0!</v>
      </c>
      <c r="J237" s="8" t="e">
        <f t="shared" si="26"/>
        <v>#DIV/0!</v>
      </c>
      <c r="O237" s="8" t="e">
        <f t="shared" si="27"/>
        <v>#DIV/0!</v>
      </c>
    </row>
    <row r="238" spans="2:22" hidden="1" x14ac:dyDescent="0.25">
      <c r="B238" s="8" t="s">
        <v>113</v>
      </c>
      <c r="C238" s="8">
        <f>Q27</f>
        <v>0</v>
      </c>
      <c r="D238" s="8" t="e">
        <f t="shared" si="21"/>
        <v>#DIV/0!</v>
      </c>
      <c r="E238" s="8" t="e">
        <f t="shared" si="25"/>
        <v>#DIV/0!</v>
      </c>
      <c r="J238" s="8" t="e">
        <f t="shared" si="26"/>
        <v>#DIV/0!</v>
      </c>
      <c r="O238" s="8" t="e">
        <f t="shared" si="27"/>
        <v>#DIV/0!</v>
      </c>
    </row>
    <row r="239" spans="2:22" hidden="1" x14ac:dyDescent="0.25">
      <c r="B239" s="8" t="s">
        <v>114</v>
      </c>
      <c r="C239" s="8">
        <f>O28</f>
        <v>0</v>
      </c>
      <c r="D239" s="8" t="e">
        <f t="shared" si="21"/>
        <v>#DIV/0!</v>
      </c>
      <c r="E239" s="8" t="e">
        <f t="shared" si="25"/>
        <v>#DIV/0!</v>
      </c>
      <c r="F239" s="8" t="e">
        <f>AVERAGE(E239:E241)</f>
        <v>#DIV/0!</v>
      </c>
      <c r="G239" s="8" t="e">
        <f>_xlfn.STDEV.P(E239:E241)</f>
        <v>#DIV/0!</v>
      </c>
      <c r="H239" s="8" t="e">
        <f>IF(AND(F239&lt;$B$46, F239&gt;$B$52),$B$425,$B$426)</f>
        <v>#DIV/0!</v>
      </c>
      <c r="J239" s="8" t="e">
        <f t="shared" si="26"/>
        <v>#DIV/0!</v>
      </c>
      <c r="K239" s="8" t="e">
        <f>AVERAGE(J239:J241)</f>
        <v>#DIV/0!</v>
      </c>
      <c r="L239" s="8" t="e">
        <f>_xlfn.STDEV.P(J239:J241)</f>
        <v>#DIV/0!</v>
      </c>
      <c r="M239" s="8" t="e">
        <f>IF(AND(K239&lt;$B$47, K239&gt;$B$52),$B$425,$B$426)</f>
        <v>#DIV/0!</v>
      </c>
      <c r="O239" s="8" t="e">
        <f t="shared" si="27"/>
        <v>#DIV/0!</v>
      </c>
      <c r="P239" s="8" t="e">
        <f>AVERAGE(O239:O241)</f>
        <v>#DIV/0!</v>
      </c>
      <c r="Q239" s="8" t="e">
        <f>_xlfn.STDEV.P(O239:O241)</f>
        <v>#DIV/0!</v>
      </c>
      <c r="R239" s="8" t="e">
        <f>IF(AND(P239&lt;$B$46,P239&gt;$B$51),$B$425,$B$426)</f>
        <v>#DIV/0!</v>
      </c>
      <c r="T239" s="8" t="e">
        <f>IF($Y$62=1,IF(AND($B$56&gt;$F$56,$B$56&gt;$J$56),F239,IF($F$56&gt;$J$56,K239,IF($J$56&gt;$F$56,P239,""))),IF($Y$62=2,F239,IF($Y$62=3,K239,IF($Y$62=4,P239,""))))</f>
        <v>#DIV/0!</v>
      </c>
      <c r="U239" s="8" t="e">
        <f>IF($Y$62=1,IF(AND($B$56&gt;$F$56,$B$56&gt;$J$56),G239,IF($F$56&gt;$J$56,L239,IF($J$56&gt;$F$56,Q239,""))),IF($Y$62=2,G239,IF($Y$62=3,L239,IF($Y$62=4,Q239,""))))</f>
        <v>#DIV/0!</v>
      </c>
      <c r="V239" s="8" t="e">
        <f>IF($Y$62=1,IF(AND($B$56&gt;$F$56,$B$56&gt;$J$56),H239,IF($F$56&gt;$J$56,M239,IF($J$56&gt;$F$56,R239,""))),IF($Y$62=2,H239,IF($Y$62=3,M239,IF($Y$62=4,R239,""))))</f>
        <v>#DIV/0!</v>
      </c>
    </row>
    <row r="240" spans="2:22" hidden="1" x14ac:dyDescent="0.25">
      <c r="B240" s="8" t="s">
        <v>114</v>
      </c>
      <c r="C240" s="8">
        <f>P28</f>
        <v>0</v>
      </c>
      <c r="D240" s="8" t="e">
        <f t="shared" si="21"/>
        <v>#DIV/0!</v>
      </c>
      <c r="E240" s="8" t="e">
        <f t="shared" si="25"/>
        <v>#DIV/0!</v>
      </c>
      <c r="J240" s="8" t="e">
        <f t="shared" si="26"/>
        <v>#DIV/0!</v>
      </c>
      <c r="O240" s="8" t="e">
        <f t="shared" si="27"/>
        <v>#DIV/0!</v>
      </c>
    </row>
    <row r="241" spans="2:22" hidden="1" x14ac:dyDescent="0.25">
      <c r="B241" s="8" t="s">
        <v>114</v>
      </c>
      <c r="C241" s="8">
        <f>Q28</f>
        <v>0</v>
      </c>
      <c r="D241" s="8" t="e">
        <f t="shared" si="21"/>
        <v>#DIV/0!</v>
      </c>
      <c r="E241" s="8" t="e">
        <f t="shared" si="25"/>
        <v>#DIV/0!</v>
      </c>
      <c r="J241" s="8" t="e">
        <f t="shared" si="26"/>
        <v>#DIV/0!</v>
      </c>
      <c r="O241" s="8" t="e">
        <f t="shared" si="27"/>
        <v>#DIV/0!</v>
      </c>
    </row>
    <row r="242" spans="2:22" hidden="1" x14ac:dyDescent="0.25">
      <c r="B242" s="8" t="s">
        <v>115</v>
      </c>
      <c r="C242" s="8">
        <f>O29</f>
        <v>0</v>
      </c>
      <c r="D242" s="8" t="e">
        <f t="shared" si="21"/>
        <v>#DIV/0!</v>
      </c>
      <c r="E242" s="8" t="e">
        <f t="shared" si="25"/>
        <v>#DIV/0!</v>
      </c>
      <c r="F242" s="8" t="e">
        <f>AVERAGE(E242:E244)</f>
        <v>#DIV/0!</v>
      </c>
      <c r="G242" s="8" t="e">
        <f>_xlfn.STDEV.P(E242:E244)</f>
        <v>#DIV/0!</v>
      </c>
      <c r="H242" s="8" t="e">
        <f>IF(AND(F242&lt;$B$46, F242&gt;$B$52),$B$425,$B$426)</f>
        <v>#DIV/0!</v>
      </c>
      <c r="J242" s="8" t="e">
        <f t="shared" si="26"/>
        <v>#DIV/0!</v>
      </c>
      <c r="K242" s="8" t="e">
        <f>AVERAGE(J242:J244)</f>
        <v>#DIV/0!</v>
      </c>
      <c r="L242" s="8" t="e">
        <f>_xlfn.STDEV.P(J242:J244)</f>
        <v>#DIV/0!</v>
      </c>
      <c r="M242" s="8" t="e">
        <f>IF(AND(K242&lt;$B$47, K242&gt;$B$52),$B$425,$B$426)</f>
        <v>#DIV/0!</v>
      </c>
      <c r="O242" s="8" t="e">
        <f t="shared" si="27"/>
        <v>#DIV/0!</v>
      </c>
      <c r="P242" s="8" t="e">
        <f>AVERAGE(O242:O244)</f>
        <v>#DIV/0!</v>
      </c>
      <c r="Q242" s="8" t="e">
        <f>_xlfn.STDEV.P(O242:O244)</f>
        <v>#DIV/0!</v>
      </c>
      <c r="R242" s="8" t="e">
        <f>IF(AND(P242&lt;$B$46,P242&gt;$B$51),$B$425,$B$426)</f>
        <v>#DIV/0!</v>
      </c>
      <c r="T242" s="8" t="e">
        <f>IF($Y$62=1,IF(AND($B$56&gt;$F$56,$B$56&gt;$J$56),F242,IF($F$56&gt;$J$56,K242,IF($J$56&gt;$F$56,P242,""))),IF($Y$62=2,F242,IF($Y$62=3,K242,IF($Y$62=4,P242,""))))</f>
        <v>#DIV/0!</v>
      </c>
      <c r="U242" s="8" t="e">
        <f>IF($Y$62=1,IF(AND($B$56&gt;$F$56,$B$56&gt;$J$56),G242,IF($F$56&gt;$J$56,L242,IF($J$56&gt;$F$56,Q242,""))),IF($Y$62=2,G242,IF($Y$62=3,L242,IF($Y$62=4,Q242,""))))</f>
        <v>#DIV/0!</v>
      </c>
      <c r="V242" s="8" t="e">
        <f>IF($Y$62=1,IF(AND($B$56&gt;$F$56,$B$56&gt;$J$56),H242,IF($F$56&gt;$J$56,M242,IF($J$56&gt;$F$56,R242,""))),IF($Y$62=2,H242,IF($Y$62=3,M242,IF($Y$62=4,R242,""))))</f>
        <v>#DIV/0!</v>
      </c>
    </row>
    <row r="243" spans="2:22" hidden="1" x14ac:dyDescent="0.25">
      <c r="B243" s="8" t="s">
        <v>115</v>
      </c>
      <c r="C243" s="8">
        <f>P29</f>
        <v>0</v>
      </c>
      <c r="D243" s="8" t="e">
        <f t="shared" si="21"/>
        <v>#DIV/0!</v>
      </c>
      <c r="E243" s="8" t="e">
        <f t="shared" si="25"/>
        <v>#DIV/0!</v>
      </c>
      <c r="J243" s="8" t="e">
        <f t="shared" si="26"/>
        <v>#DIV/0!</v>
      </c>
      <c r="O243" s="8" t="e">
        <f t="shared" si="27"/>
        <v>#DIV/0!</v>
      </c>
    </row>
    <row r="244" spans="2:22" hidden="1" x14ac:dyDescent="0.25">
      <c r="B244" s="8" t="s">
        <v>115</v>
      </c>
      <c r="C244" s="8">
        <f>Q29</f>
        <v>0</v>
      </c>
      <c r="D244" s="8" t="e">
        <f t="shared" si="21"/>
        <v>#DIV/0!</v>
      </c>
      <c r="E244" s="8" t="e">
        <f t="shared" si="25"/>
        <v>#DIV/0!</v>
      </c>
      <c r="J244" s="8" t="e">
        <f t="shared" si="26"/>
        <v>#DIV/0!</v>
      </c>
      <c r="O244" s="8" t="e">
        <f t="shared" si="27"/>
        <v>#DIV/0!</v>
      </c>
    </row>
    <row r="245" spans="2:22" hidden="1" x14ac:dyDescent="0.25">
      <c r="B245" s="8" t="s">
        <v>116</v>
      </c>
      <c r="C245" s="8">
        <f>O30</f>
        <v>0</v>
      </c>
      <c r="D245" s="8" t="e">
        <f t="shared" si="21"/>
        <v>#DIV/0!</v>
      </c>
      <c r="E245" s="8" t="e">
        <f t="shared" si="25"/>
        <v>#DIV/0!</v>
      </c>
      <c r="F245" s="8" t="e">
        <f>AVERAGE(E245:E247)</f>
        <v>#DIV/0!</v>
      </c>
      <c r="G245" s="8" t="e">
        <f>_xlfn.STDEV.P(E245:E247)</f>
        <v>#DIV/0!</v>
      </c>
      <c r="H245" s="8" t="e">
        <f>IF(AND(F245&lt;$B$46, F245&gt;$B$52),$B$425,$B$426)</f>
        <v>#DIV/0!</v>
      </c>
      <c r="J245" s="8" t="e">
        <f t="shared" si="26"/>
        <v>#DIV/0!</v>
      </c>
      <c r="K245" s="8" t="e">
        <f>AVERAGE(J245:J247)</f>
        <v>#DIV/0!</v>
      </c>
      <c r="L245" s="8" t="e">
        <f>_xlfn.STDEV.P(J245:J247)</f>
        <v>#DIV/0!</v>
      </c>
      <c r="M245" s="8" t="e">
        <f>IF(AND(K245&lt;$B$47, K245&gt;$B$52),$B$425,$B$426)</f>
        <v>#DIV/0!</v>
      </c>
      <c r="O245" s="8" t="e">
        <f t="shared" si="27"/>
        <v>#DIV/0!</v>
      </c>
      <c r="P245" s="8" t="e">
        <f>AVERAGE(O245:O247)</f>
        <v>#DIV/0!</v>
      </c>
      <c r="Q245" s="8" t="e">
        <f>_xlfn.STDEV.P(O245:O247)</f>
        <v>#DIV/0!</v>
      </c>
      <c r="R245" s="8" t="e">
        <f>IF(AND(P245&lt;$B$46,P245&gt;$B$51),$B$425,$B$426)</f>
        <v>#DIV/0!</v>
      </c>
      <c r="T245" s="8" t="e">
        <f>IF($Y$62=1,IF(AND($B$56&gt;$F$56,$B$56&gt;$J$56),F245,IF($F$56&gt;$J$56,K245,IF($J$56&gt;$F$56,P245,""))),IF($Y$62=2,F245,IF($Y$62=3,K245,IF($Y$62=4,P245,""))))</f>
        <v>#DIV/0!</v>
      </c>
      <c r="U245" s="8" t="e">
        <f>IF($Y$62=1,IF(AND($B$56&gt;$F$56,$B$56&gt;$J$56),G245,IF($F$56&gt;$J$56,L245,IF($J$56&gt;$F$56,Q245,""))),IF($Y$62=2,G245,IF($Y$62=3,L245,IF($Y$62=4,Q245,""))))</f>
        <v>#DIV/0!</v>
      </c>
      <c r="V245" s="8" t="e">
        <f>IF($Y$62=1,IF(AND($B$56&gt;$F$56,$B$56&gt;$J$56),H245,IF($F$56&gt;$J$56,M245,IF($J$56&gt;$F$56,R245,""))),IF($Y$62=2,H245,IF($Y$62=3,M245,IF($Y$62=4,R245,""))))</f>
        <v>#DIV/0!</v>
      </c>
    </row>
    <row r="246" spans="2:22" hidden="1" x14ac:dyDescent="0.25">
      <c r="B246" s="8" t="s">
        <v>116</v>
      </c>
      <c r="C246" s="8">
        <f>P30</f>
        <v>0</v>
      </c>
      <c r="D246" s="8" t="e">
        <f t="shared" si="21"/>
        <v>#DIV/0!</v>
      </c>
      <c r="E246" s="8" t="e">
        <f t="shared" si="25"/>
        <v>#DIV/0!</v>
      </c>
      <c r="J246" s="8" t="e">
        <f t="shared" si="26"/>
        <v>#DIV/0!</v>
      </c>
      <c r="O246" s="8" t="e">
        <f t="shared" si="27"/>
        <v>#DIV/0!</v>
      </c>
    </row>
    <row r="247" spans="2:22" hidden="1" x14ac:dyDescent="0.25">
      <c r="B247" s="8" t="s">
        <v>116</v>
      </c>
      <c r="C247" s="8">
        <f>Q30</f>
        <v>0</v>
      </c>
      <c r="D247" s="8" t="e">
        <f t="shared" si="21"/>
        <v>#DIV/0!</v>
      </c>
      <c r="E247" s="8" t="e">
        <f t="shared" si="25"/>
        <v>#DIV/0!</v>
      </c>
      <c r="J247" s="8" t="e">
        <f t="shared" si="26"/>
        <v>#DIV/0!</v>
      </c>
      <c r="O247" s="8" t="e">
        <f t="shared" si="27"/>
        <v>#DIV/0!</v>
      </c>
    </row>
    <row r="248" spans="2:22" hidden="1" x14ac:dyDescent="0.25">
      <c r="B248" s="8" t="s">
        <v>117</v>
      </c>
      <c r="C248" s="8">
        <f>O31</f>
        <v>0</v>
      </c>
      <c r="D248" s="8" t="e">
        <f t="shared" si="21"/>
        <v>#DIV/0!</v>
      </c>
      <c r="E248" s="8" t="e">
        <f t="shared" si="25"/>
        <v>#DIV/0!</v>
      </c>
      <c r="F248" s="8" t="e">
        <f>AVERAGE(E248:E250)</f>
        <v>#DIV/0!</v>
      </c>
      <c r="G248" s="8" t="e">
        <f>_xlfn.STDEV.P(E248:E250)</f>
        <v>#DIV/0!</v>
      </c>
      <c r="H248" s="8" t="e">
        <f>IF(AND(F248&lt;$B$46, F248&gt;$B$52),$B$425,$B$426)</f>
        <v>#DIV/0!</v>
      </c>
      <c r="J248" s="8" t="e">
        <f t="shared" si="26"/>
        <v>#DIV/0!</v>
      </c>
      <c r="K248" s="8" t="e">
        <f>AVERAGE(J248:J250)</f>
        <v>#DIV/0!</v>
      </c>
      <c r="L248" s="8" t="e">
        <f>_xlfn.STDEV.P(J248:J250)</f>
        <v>#DIV/0!</v>
      </c>
      <c r="M248" s="8" t="e">
        <f>IF(AND(K248&lt;$B$47, K248&gt;$B$52),$B$425,$B$426)</f>
        <v>#DIV/0!</v>
      </c>
      <c r="O248" s="8" t="e">
        <f t="shared" si="27"/>
        <v>#DIV/0!</v>
      </c>
      <c r="P248" s="8" t="e">
        <f>AVERAGE(O248:O250)</f>
        <v>#DIV/0!</v>
      </c>
      <c r="Q248" s="8" t="e">
        <f>_xlfn.STDEV.P(O248:O250)</f>
        <v>#DIV/0!</v>
      </c>
      <c r="R248" s="8" t="e">
        <f>IF(AND(P248&lt;$B$46,P248&gt;$B$51),$B$425,$B$426)</f>
        <v>#DIV/0!</v>
      </c>
      <c r="T248" s="8" t="e">
        <f>IF($Y$62=1,IF(AND($B$56&gt;$F$56,$B$56&gt;$J$56),F248,IF($F$56&gt;$J$56,K248,IF($J$56&gt;$F$56,P248,""))),IF($Y$62=2,F248,IF($Y$62=3,K248,IF($Y$62=4,P248,""))))</f>
        <v>#DIV/0!</v>
      </c>
      <c r="U248" s="8" t="e">
        <f>IF($Y$62=1,IF(AND($B$56&gt;$F$56,$B$56&gt;$J$56),G248,IF($F$56&gt;$J$56,L248,IF($J$56&gt;$F$56,Q248,""))),IF($Y$62=2,G248,IF($Y$62=3,L248,IF($Y$62=4,Q248,""))))</f>
        <v>#DIV/0!</v>
      </c>
      <c r="V248" s="8" t="e">
        <f>IF($Y$62=1,IF(AND($B$56&gt;$F$56,$B$56&gt;$J$56),H248,IF($F$56&gt;$J$56,M248,IF($J$56&gt;$F$56,R248,""))),IF($Y$62=2,H248,IF($Y$62=3,M248,IF($Y$62=4,R248,""))))</f>
        <v>#DIV/0!</v>
      </c>
    </row>
    <row r="249" spans="2:22" hidden="1" x14ac:dyDescent="0.25">
      <c r="B249" s="8" t="s">
        <v>117</v>
      </c>
      <c r="C249" s="8">
        <f>P31</f>
        <v>0</v>
      </c>
      <c r="D249" s="8" t="e">
        <f t="shared" si="21"/>
        <v>#DIV/0!</v>
      </c>
      <c r="E249" s="8" t="e">
        <f t="shared" si="25"/>
        <v>#DIV/0!</v>
      </c>
      <c r="J249" s="8" t="e">
        <f t="shared" si="26"/>
        <v>#DIV/0!</v>
      </c>
      <c r="O249" s="8" t="e">
        <f t="shared" si="27"/>
        <v>#DIV/0!</v>
      </c>
    </row>
    <row r="250" spans="2:22" hidden="1" x14ac:dyDescent="0.25">
      <c r="B250" s="8" t="s">
        <v>117</v>
      </c>
      <c r="C250" s="8">
        <f>Q31</f>
        <v>0</v>
      </c>
      <c r="D250" s="8" t="e">
        <f t="shared" si="21"/>
        <v>#DIV/0!</v>
      </c>
      <c r="E250" s="8" t="e">
        <f t="shared" si="25"/>
        <v>#DIV/0!</v>
      </c>
      <c r="J250" s="8" t="e">
        <f t="shared" si="26"/>
        <v>#DIV/0!</v>
      </c>
      <c r="O250" s="8" t="e">
        <f t="shared" si="27"/>
        <v>#DIV/0!</v>
      </c>
    </row>
    <row r="251" spans="2:22" hidden="1" x14ac:dyDescent="0.25">
      <c r="B251" s="8" t="s">
        <v>118</v>
      </c>
      <c r="C251" s="8">
        <f>O32</f>
        <v>0</v>
      </c>
      <c r="D251" s="8" t="e">
        <f t="shared" si="21"/>
        <v>#DIV/0!</v>
      </c>
      <c r="E251" s="8" t="e">
        <f t="shared" si="25"/>
        <v>#DIV/0!</v>
      </c>
      <c r="F251" s="8" t="e">
        <f>AVERAGE(E251:E253)</f>
        <v>#DIV/0!</v>
      </c>
      <c r="G251" s="8" t="e">
        <f>_xlfn.STDEV.P(E251:E253)</f>
        <v>#DIV/0!</v>
      </c>
      <c r="H251" s="8" t="e">
        <f>IF(AND(F251&lt;$B$46, F251&gt;$B$52),$B$425,$B$426)</f>
        <v>#DIV/0!</v>
      </c>
      <c r="J251" s="8" t="e">
        <f t="shared" si="26"/>
        <v>#DIV/0!</v>
      </c>
      <c r="K251" s="8" t="e">
        <f>AVERAGE(J251:J253)</f>
        <v>#DIV/0!</v>
      </c>
      <c r="L251" s="8" t="e">
        <f>_xlfn.STDEV.P(J251:J253)</f>
        <v>#DIV/0!</v>
      </c>
      <c r="M251" s="8" t="e">
        <f>IF(AND(K251&lt;$B$47, K251&gt;$B$52),$B$425,$B$426)</f>
        <v>#DIV/0!</v>
      </c>
      <c r="O251" s="8" t="e">
        <f t="shared" si="27"/>
        <v>#DIV/0!</v>
      </c>
      <c r="P251" s="8" t="e">
        <f>AVERAGE(O251:O253)</f>
        <v>#DIV/0!</v>
      </c>
      <c r="Q251" s="8" t="e">
        <f>_xlfn.STDEV.P(O251:O253)</f>
        <v>#DIV/0!</v>
      </c>
      <c r="R251" s="8" t="e">
        <f>IF(AND(P251&lt;$B$46,P251&gt;$B$51),$B$425,$B$426)</f>
        <v>#DIV/0!</v>
      </c>
      <c r="T251" s="8" t="e">
        <f>IF($Y$62=1,IF(AND($B$56&gt;$F$56,$B$56&gt;$J$56),F251,IF($F$56&gt;$J$56,K251,IF($J$56&gt;$F$56,P251,""))),IF($Y$62=2,F251,IF($Y$62=3,K251,IF($Y$62=4,P251,""))))</f>
        <v>#DIV/0!</v>
      </c>
      <c r="U251" s="8" t="e">
        <f>IF($Y$62=1,IF(AND($B$56&gt;$F$56,$B$56&gt;$J$56),G251,IF($F$56&gt;$J$56,L251,IF($J$56&gt;$F$56,Q251,""))),IF($Y$62=2,G251,IF($Y$62=3,L251,IF($Y$62=4,Q251,""))))</f>
        <v>#DIV/0!</v>
      </c>
      <c r="V251" s="8" t="e">
        <f>IF($Y$62=1,IF(AND($B$56&gt;$F$56,$B$56&gt;$J$56),H251,IF($F$56&gt;$J$56,M251,IF($J$56&gt;$F$56,R251,""))),IF($Y$62=2,H251,IF($Y$62=3,M251,IF($Y$62=4,R251,""))))</f>
        <v>#DIV/0!</v>
      </c>
    </row>
    <row r="252" spans="2:22" hidden="1" x14ac:dyDescent="0.25">
      <c r="B252" s="8" t="s">
        <v>118</v>
      </c>
      <c r="C252" s="8">
        <f>P32</f>
        <v>0</v>
      </c>
      <c r="D252" s="8" t="e">
        <f t="shared" si="21"/>
        <v>#DIV/0!</v>
      </c>
      <c r="E252" s="8" t="e">
        <f t="shared" si="25"/>
        <v>#DIV/0!</v>
      </c>
      <c r="J252" s="8" t="e">
        <f t="shared" si="26"/>
        <v>#DIV/0!</v>
      </c>
      <c r="O252" s="8" t="e">
        <f t="shared" si="27"/>
        <v>#DIV/0!</v>
      </c>
    </row>
    <row r="253" spans="2:22" hidden="1" x14ac:dyDescent="0.25">
      <c r="B253" s="8" t="s">
        <v>118</v>
      </c>
      <c r="C253" s="8">
        <f>Q32</f>
        <v>0</v>
      </c>
      <c r="D253" s="8" t="e">
        <f t="shared" si="21"/>
        <v>#DIV/0!</v>
      </c>
      <c r="E253" s="8" t="e">
        <f t="shared" si="25"/>
        <v>#DIV/0!</v>
      </c>
      <c r="J253" s="8" t="e">
        <f t="shared" si="26"/>
        <v>#DIV/0!</v>
      </c>
      <c r="O253" s="8" t="e">
        <f t="shared" si="27"/>
        <v>#DIV/0!</v>
      </c>
    </row>
    <row r="254" spans="2:22" hidden="1" x14ac:dyDescent="0.25">
      <c r="B254" s="8" t="s">
        <v>119</v>
      </c>
      <c r="C254" s="8">
        <f>O33</f>
        <v>0</v>
      </c>
      <c r="D254" s="8" t="e">
        <f t="shared" si="21"/>
        <v>#DIV/0!</v>
      </c>
      <c r="E254" s="8" t="e">
        <f>IF(D254&gt;0,(D254/$B$59)^(1/$C$59),"")</f>
        <v>#DIV/0!</v>
      </c>
      <c r="F254" s="8" t="e">
        <f>AVERAGE(E254:E256)</f>
        <v>#DIV/0!</v>
      </c>
      <c r="G254" s="8" t="e">
        <f>_xlfn.STDEV.P(E254:E256)</f>
        <v>#DIV/0!</v>
      </c>
      <c r="H254" s="8" t="e">
        <f>IF(AND(F254&lt;$B$46, F254&gt;$B$52),$B$425,$B$426)</f>
        <v>#DIV/0!</v>
      </c>
      <c r="J254" s="8" t="e">
        <f>IF(D254&gt;0,(D254/$F$59)^(1/$G$59),"")</f>
        <v>#DIV/0!</v>
      </c>
      <c r="K254" s="8" t="e">
        <f>AVERAGE(J254:J256)</f>
        <v>#DIV/0!</v>
      </c>
      <c r="L254" s="8" t="e">
        <f>_xlfn.STDEV.P(J254:J256)</f>
        <v>#DIV/0!</v>
      </c>
      <c r="M254" s="8" t="e">
        <f>IF(AND(K254&lt;$B$47, K254&gt;$B$52),$B$425,$B$426)</f>
        <v>#DIV/0!</v>
      </c>
      <c r="O254" s="8" t="e">
        <f>IF(D254&gt;0,(D254/$J$59)^(1/$K$59),"")</f>
        <v>#DIV/0!</v>
      </c>
      <c r="P254" s="8" t="e">
        <f>AVERAGE(O254:O256)</f>
        <v>#DIV/0!</v>
      </c>
      <c r="Q254" s="8" t="e">
        <f>_xlfn.STDEV.P(O254:O256)</f>
        <v>#DIV/0!</v>
      </c>
      <c r="R254" s="8" t="e">
        <f>IF(AND(P254&lt;$B$46,P254&gt;$B$51),$B$425,$B$426)</f>
        <v>#DIV/0!</v>
      </c>
      <c r="T254" s="8" t="e">
        <f>IF($Y$62=1,IF(AND($B$56&gt;$F$56,$B$56&gt;$J$56),F254,IF($F$56&gt;$J$56,K254,IF($J$56&gt;$F$56,P254,""))),IF($Y$62=2,F254,IF($Y$62=3,K254,IF($Y$62=4,P254,""))))</f>
        <v>#DIV/0!</v>
      </c>
      <c r="U254" s="8" t="e">
        <f>IF($Y$62=1,IF(AND($B$56&gt;$F$56,$B$56&gt;$J$56),G254,IF($F$56&gt;$J$56,L254,IF($J$56&gt;$F$56,Q254,""))),IF($Y$62=2,G254,IF($Y$62=3,L254,IF($Y$62=4,Q254,""))))</f>
        <v>#DIV/0!</v>
      </c>
      <c r="V254" s="8" t="e">
        <f>IF($Y$62=1,IF(AND($B$56&gt;$F$56,$B$56&gt;$J$56),H254,IF($F$56&gt;$J$56,M254,IF($J$56&gt;$F$56,R254,""))),IF($Y$62=2,H254,IF($Y$62=3,M254,IF($Y$62=4,R254,""))))</f>
        <v>#DIV/0!</v>
      </c>
    </row>
    <row r="255" spans="2:22" hidden="1" x14ac:dyDescent="0.25">
      <c r="B255" s="8" t="s">
        <v>119</v>
      </c>
      <c r="C255" s="8">
        <f>P33</f>
        <v>0</v>
      </c>
      <c r="D255" s="8" t="e">
        <f t="shared" si="21"/>
        <v>#DIV/0!</v>
      </c>
      <c r="E255" s="8" t="e">
        <f t="shared" ref="E255:E277" si="28">IF(D255&gt;0,(D255/$B$59)^(1/$C$59),"")</f>
        <v>#DIV/0!</v>
      </c>
      <c r="J255" s="8" t="e">
        <f t="shared" ref="J255:J277" si="29">IF(D255&gt;0,(D255/$F$59)^(1/$G$59),"")</f>
        <v>#DIV/0!</v>
      </c>
      <c r="O255" s="8" t="e">
        <f t="shared" ref="O255:O277" si="30">IF(D255&gt;0,(D255/$J$59)^(1/$K$59),"")</f>
        <v>#DIV/0!</v>
      </c>
    </row>
    <row r="256" spans="2:22" hidden="1" x14ac:dyDescent="0.25">
      <c r="B256" s="8" t="s">
        <v>119</v>
      </c>
      <c r="C256" s="8">
        <f>Q33</f>
        <v>0</v>
      </c>
      <c r="D256" s="8" t="e">
        <f t="shared" si="21"/>
        <v>#DIV/0!</v>
      </c>
      <c r="E256" s="8" t="e">
        <f t="shared" si="28"/>
        <v>#DIV/0!</v>
      </c>
      <c r="J256" s="8" t="e">
        <f t="shared" si="29"/>
        <v>#DIV/0!</v>
      </c>
      <c r="O256" s="8" t="e">
        <f t="shared" si="30"/>
        <v>#DIV/0!</v>
      </c>
    </row>
    <row r="257" spans="2:22" hidden="1" x14ac:dyDescent="0.25">
      <c r="B257" s="8" t="s">
        <v>120</v>
      </c>
      <c r="C257" s="8">
        <f>O34</f>
        <v>0</v>
      </c>
      <c r="D257" s="8" t="e">
        <f t="shared" si="21"/>
        <v>#DIV/0!</v>
      </c>
      <c r="E257" s="8" t="e">
        <f t="shared" si="28"/>
        <v>#DIV/0!</v>
      </c>
      <c r="F257" s="8" t="e">
        <f>AVERAGE(E257:E259)</f>
        <v>#DIV/0!</v>
      </c>
      <c r="G257" s="8" t="e">
        <f>_xlfn.STDEV.P(E257:E259)</f>
        <v>#DIV/0!</v>
      </c>
      <c r="H257" s="8" t="e">
        <f>IF(AND(F257&lt;$B$46, F257&gt;$B$52),$B$425,$B$426)</f>
        <v>#DIV/0!</v>
      </c>
      <c r="J257" s="8" t="e">
        <f t="shared" si="29"/>
        <v>#DIV/0!</v>
      </c>
      <c r="K257" s="8" t="e">
        <f>AVERAGE(J257:J259)</f>
        <v>#DIV/0!</v>
      </c>
      <c r="L257" s="8" t="e">
        <f>_xlfn.STDEV.P(J257:J259)</f>
        <v>#DIV/0!</v>
      </c>
      <c r="M257" s="8" t="e">
        <f>IF(AND(K257&lt;$B$47, K257&gt;$B$52),$B$425,$B$426)</f>
        <v>#DIV/0!</v>
      </c>
      <c r="O257" s="8" t="e">
        <f t="shared" si="30"/>
        <v>#DIV/0!</v>
      </c>
      <c r="P257" s="8" t="e">
        <f>AVERAGE(O257:O259)</f>
        <v>#DIV/0!</v>
      </c>
      <c r="Q257" s="8" t="e">
        <f>_xlfn.STDEV.P(O257:O259)</f>
        <v>#DIV/0!</v>
      </c>
      <c r="R257" s="8" t="e">
        <f>IF(AND(P257&lt;$B$46,P257&gt;$B$51),$B$425,$B$426)</f>
        <v>#DIV/0!</v>
      </c>
      <c r="T257" s="8" t="e">
        <f>IF($Y$62=1,IF(AND($B$56&gt;$F$56,$B$56&gt;$J$56),F257,IF($F$56&gt;$J$56,K257,IF($J$56&gt;$F$56,P257,""))),IF($Y$62=2,F257,IF($Y$62=3,K257,IF($Y$62=4,P257,""))))</f>
        <v>#DIV/0!</v>
      </c>
      <c r="U257" s="8" t="e">
        <f>IF($Y$62=1,IF(AND($B$56&gt;$F$56,$B$56&gt;$J$56),G257,IF($F$56&gt;$J$56,L257,IF($J$56&gt;$F$56,Q257,""))),IF($Y$62=2,G257,IF($Y$62=3,L257,IF($Y$62=4,Q257,""))))</f>
        <v>#DIV/0!</v>
      </c>
      <c r="V257" s="8" t="e">
        <f>IF($Y$62=1,IF(AND($B$56&gt;$F$56,$B$56&gt;$J$56),H257,IF($F$56&gt;$J$56,M257,IF($J$56&gt;$F$56,R257,""))),IF($Y$62=2,H257,IF($Y$62=3,M257,IF($Y$62=4,R257,""))))</f>
        <v>#DIV/0!</v>
      </c>
    </row>
    <row r="258" spans="2:22" hidden="1" x14ac:dyDescent="0.25">
      <c r="B258" s="8" t="s">
        <v>120</v>
      </c>
      <c r="C258" s="8">
        <f>P34</f>
        <v>0</v>
      </c>
      <c r="D258" s="8" t="e">
        <f t="shared" si="21"/>
        <v>#DIV/0!</v>
      </c>
      <c r="E258" s="8" t="e">
        <f t="shared" si="28"/>
        <v>#DIV/0!</v>
      </c>
      <c r="J258" s="8" t="e">
        <f t="shared" si="29"/>
        <v>#DIV/0!</v>
      </c>
      <c r="O258" s="8" t="e">
        <f t="shared" si="30"/>
        <v>#DIV/0!</v>
      </c>
    </row>
    <row r="259" spans="2:22" hidden="1" x14ac:dyDescent="0.25">
      <c r="B259" s="8" t="s">
        <v>120</v>
      </c>
      <c r="C259" s="8">
        <f>Q34</f>
        <v>0</v>
      </c>
      <c r="D259" s="8" t="e">
        <f t="shared" si="21"/>
        <v>#DIV/0!</v>
      </c>
      <c r="E259" s="8" t="e">
        <f t="shared" si="28"/>
        <v>#DIV/0!</v>
      </c>
      <c r="J259" s="8" t="e">
        <f t="shared" si="29"/>
        <v>#DIV/0!</v>
      </c>
      <c r="O259" s="8" t="e">
        <f t="shared" si="30"/>
        <v>#DIV/0!</v>
      </c>
    </row>
    <row r="260" spans="2:22" hidden="1" x14ac:dyDescent="0.25">
      <c r="B260" s="8" t="s">
        <v>121</v>
      </c>
      <c r="C260" s="8">
        <f>O35</f>
        <v>0</v>
      </c>
      <c r="D260" s="8" t="e">
        <f t="shared" si="21"/>
        <v>#DIV/0!</v>
      </c>
      <c r="E260" s="8" t="e">
        <f t="shared" si="28"/>
        <v>#DIV/0!</v>
      </c>
      <c r="F260" s="8" t="e">
        <f>AVERAGE(E260:E262)</f>
        <v>#DIV/0!</v>
      </c>
      <c r="G260" s="8" t="e">
        <f>_xlfn.STDEV.P(E260:E262)</f>
        <v>#DIV/0!</v>
      </c>
      <c r="H260" s="8" t="e">
        <f>IF(AND(F260&lt;$B$46, F260&gt;$B$52),$B$425,$B$426)</f>
        <v>#DIV/0!</v>
      </c>
      <c r="J260" s="8" t="e">
        <f t="shared" si="29"/>
        <v>#DIV/0!</v>
      </c>
      <c r="K260" s="8" t="e">
        <f>AVERAGE(J260:J262)</f>
        <v>#DIV/0!</v>
      </c>
      <c r="L260" s="8" t="e">
        <f>_xlfn.STDEV.P(J260:J262)</f>
        <v>#DIV/0!</v>
      </c>
      <c r="M260" s="8" t="e">
        <f>IF(AND(K260&lt;$B$47, K260&gt;$B$52),$B$425,$B$426)</f>
        <v>#DIV/0!</v>
      </c>
      <c r="O260" s="8" t="e">
        <f t="shared" si="30"/>
        <v>#DIV/0!</v>
      </c>
      <c r="P260" s="8" t="e">
        <f>AVERAGE(O260:O262)</f>
        <v>#DIV/0!</v>
      </c>
      <c r="Q260" s="8" t="e">
        <f>_xlfn.STDEV.P(O260:O262)</f>
        <v>#DIV/0!</v>
      </c>
      <c r="R260" s="8" t="e">
        <f>IF(AND(P260&lt;$B$46,P260&gt;$B$51),$B$425,$B$426)</f>
        <v>#DIV/0!</v>
      </c>
      <c r="T260" s="8" t="e">
        <f>IF($Y$62=1,IF(AND($B$56&gt;$F$56,$B$56&gt;$J$56),F260,IF($F$56&gt;$J$56,K260,IF($J$56&gt;$F$56,P260,""))),IF($Y$62=2,F260,IF($Y$62=3,K260,IF($Y$62=4,P260,""))))</f>
        <v>#DIV/0!</v>
      </c>
      <c r="U260" s="8" t="e">
        <f>IF($Y$62=1,IF(AND($B$56&gt;$F$56,$B$56&gt;$J$56),G260,IF($F$56&gt;$J$56,L260,IF($J$56&gt;$F$56,Q260,""))),IF($Y$62=2,G260,IF($Y$62=3,L260,IF($Y$62=4,Q260,""))))</f>
        <v>#DIV/0!</v>
      </c>
      <c r="V260" s="8" t="e">
        <f>IF($Y$62=1,IF(AND($B$56&gt;$F$56,$B$56&gt;$J$56),H260,IF($F$56&gt;$J$56,M260,IF($J$56&gt;$F$56,R260,""))),IF($Y$62=2,H260,IF($Y$62=3,M260,IF($Y$62=4,R260,""))))</f>
        <v>#DIV/0!</v>
      </c>
    </row>
    <row r="261" spans="2:22" hidden="1" x14ac:dyDescent="0.25">
      <c r="B261" s="8" t="s">
        <v>121</v>
      </c>
      <c r="C261" s="8">
        <f>P35</f>
        <v>0</v>
      </c>
      <c r="D261" s="8" t="e">
        <f t="shared" si="21"/>
        <v>#DIV/0!</v>
      </c>
      <c r="E261" s="8" t="e">
        <f t="shared" si="28"/>
        <v>#DIV/0!</v>
      </c>
      <c r="J261" s="8" t="e">
        <f t="shared" si="29"/>
        <v>#DIV/0!</v>
      </c>
      <c r="O261" s="8" t="e">
        <f t="shared" si="30"/>
        <v>#DIV/0!</v>
      </c>
    </row>
    <row r="262" spans="2:22" hidden="1" x14ac:dyDescent="0.25">
      <c r="B262" s="8" t="s">
        <v>121</v>
      </c>
      <c r="C262" s="8">
        <f>Q35</f>
        <v>0</v>
      </c>
      <c r="D262" s="8" t="e">
        <f t="shared" si="21"/>
        <v>#DIV/0!</v>
      </c>
      <c r="E262" s="8" t="e">
        <f t="shared" si="28"/>
        <v>#DIV/0!</v>
      </c>
      <c r="J262" s="8" t="e">
        <f t="shared" si="29"/>
        <v>#DIV/0!</v>
      </c>
      <c r="O262" s="8" t="e">
        <f t="shared" si="30"/>
        <v>#DIV/0!</v>
      </c>
    </row>
    <row r="263" spans="2:22" hidden="1" x14ac:dyDescent="0.25">
      <c r="B263" s="8" t="s">
        <v>122</v>
      </c>
      <c r="C263" s="8">
        <f>O36</f>
        <v>0</v>
      </c>
      <c r="D263" s="8" t="e">
        <f t="shared" si="21"/>
        <v>#DIV/0!</v>
      </c>
      <c r="E263" s="8" t="e">
        <f t="shared" si="28"/>
        <v>#DIV/0!</v>
      </c>
      <c r="F263" s="8" t="e">
        <f>AVERAGE(E263:E265)</f>
        <v>#DIV/0!</v>
      </c>
      <c r="G263" s="8" t="e">
        <f>_xlfn.STDEV.P(E263:E265)</f>
        <v>#DIV/0!</v>
      </c>
      <c r="H263" s="8" t="e">
        <f>IF(AND(F263&lt;$B$46, F263&gt;$B$52),$B$425,$B$426)</f>
        <v>#DIV/0!</v>
      </c>
      <c r="J263" s="8" t="e">
        <f t="shared" si="29"/>
        <v>#DIV/0!</v>
      </c>
      <c r="K263" s="8" t="e">
        <f>AVERAGE(J263:J265)</f>
        <v>#DIV/0!</v>
      </c>
      <c r="L263" s="8" t="e">
        <f>_xlfn.STDEV.P(J263:J265)</f>
        <v>#DIV/0!</v>
      </c>
      <c r="M263" s="8" t="e">
        <f>IF(AND(K263&lt;$B$47, K263&gt;$B$52),$B$425,$B$426)</f>
        <v>#DIV/0!</v>
      </c>
      <c r="O263" s="8" t="e">
        <f t="shared" si="30"/>
        <v>#DIV/0!</v>
      </c>
      <c r="P263" s="8" t="e">
        <f>AVERAGE(O263:O265)</f>
        <v>#DIV/0!</v>
      </c>
      <c r="Q263" s="8" t="e">
        <f>_xlfn.STDEV.P(O263:O265)</f>
        <v>#DIV/0!</v>
      </c>
      <c r="R263" s="8" t="e">
        <f>IF(AND(P263&lt;$B$46,P263&gt;$B$51),$B$425,$B$426)</f>
        <v>#DIV/0!</v>
      </c>
      <c r="T263" s="8" t="e">
        <f>IF($Y$62=1,IF(AND($B$56&gt;$F$56,$B$56&gt;$J$56),F263,IF($F$56&gt;$J$56,K263,IF($J$56&gt;$F$56,P263,""))),IF($Y$62=2,F263,IF($Y$62=3,K263,IF($Y$62=4,P263,""))))</f>
        <v>#DIV/0!</v>
      </c>
      <c r="U263" s="8" t="e">
        <f>IF($Y$62=1,IF(AND($B$56&gt;$F$56,$B$56&gt;$J$56),G263,IF($F$56&gt;$J$56,L263,IF($J$56&gt;$F$56,Q263,""))),IF($Y$62=2,G263,IF($Y$62=3,L263,IF($Y$62=4,Q263,""))))</f>
        <v>#DIV/0!</v>
      </c>
      <c r="V263" s="8" t="e">
        <f>IF($Y$62=1,IF(AND($B$56&gt;$F$56,$B$56&gt;$J$56),H263,IF($F$56&gt;$J$56,M263,IF($J$56&gt;$F$56,R263,""))),IF($Y$62=2,H263,IF($Y$62=3,M263,IF($Y$62=4,R263,""))))</f>
        <v>#DIV/0!</v>
      </c>
    </row>
    <row r="264" spans="2:22" hidden="1" x14ac:dyDescent="0.25">
      <c r="B264" s="8" t="s">
        <v>122</v>
      </c>
      <c r="C264" s="8">
        <f>P36</f>
        <v>0</v>
      </c>
      <c r="D264" s="8" t="e">
        <f t="shared" si="21"/>
        <v>#DIV/0!</v>
      </c>
      <c r="E264" s="8" t="e">
        <f t="shared" si="28"/>
        <v>#DIV/0!</v>
      </c>
      <c r="J264" s="8" t="e">
        <f t="shared" si="29"/>
        <v>#DIV/0!</v>
      </c>
      <c r="O264" s="8" t="e">
        <f t="shared" si="30"/>
        <v>#DIV/0!</v>
      </c>
    </row>
    <row r="265" spans="2:22" hidden="1" x14ac:dyDescent="0.25">
      <c r="B265" s="8" t="s">
        <v>122</v>
      </c>
      <c r="C265" s="8">
        <f>Q36</f>
        <v>0</v>
      </c>
      <c r="D265" s="8" t="e">
        <f t="shared" ref="D265:D277" si="31">C265-$C$42</f>
        <v>#DIV/0!</v>
      </c>
      <c r="E265" s="8" t="e">
        <f t="shared" si="28"/>
        <v>#DIV/0!</v>
      </c>
      <c r="J265" s="8" t="e">
        <f t="shared" si="29"/>
        <v>#DIV/0!</v>
      </c>
      <c r="O265" s="8" t="e">
        <f t="shared" si="30"/>
        <v>#DIV/0!</v>
      </c>
    </row>
    <row r="266" spans="2:22" hidden="1" x14ac:dyDescent="0.25">
      <c r="B266" s="8" t="s">
        <v>123</v>
      </c>
      <c r="C266" s="8">
        <f>O37</f>
        <v>0</v>
      </c>
      <c r="D266" s="8" t="e">
        <f t="shared" si="31"/>
        <v>#DIV/0!</v>
      </c>
      <c r="E266" s="8" t="e">
        <f t="shared" si="28"/>
        <v>#DIV/0!</v>
      </c>
      <c r="F266" s="8" t="e">
        <f>AVERAGE(E266:E268)</f>
        <v>#DIV/0!</v>
      </c>
      <c r="G266" s="8" t="e">
        <f>_xlfn.STDEV.P(E266:E268)</f>
        <v>#DIV/0!</v>
      </c>
      <c r="H266" s="8" t="e">
        <f>IF(AND(F266&lt;$B$46, F266&gt;$B$52),$B$425,$B$426)</f>
        <v>#DIV/0!</v>
      </c>
      <c r="J266" s="8" t="e">
        <f t="shared" si="29"/>
        <v>#DIV/0!</v>
      </c>
      <c r="K266" s="8" t="e">
        <f>AVERAGE(J266:J268)</f>
        <v>#DIV/0!</v>
      </c>
      <c r="L266" s="8" t="e">
        <f>_xlfn.STDEV.P(J266:J268)</f>
        <v>#DIV/0!</v>
      </c>
      <c r="M266" s="8" t="e">
        <f>IF(AND(K266&lt;$B$47, K266&gt;$B$52),$B$425,$B$426)</f>
        <v>#DIV/0!</v>
      </c>
      <c r="O266" s="8" t="e">
        <f t="shared" si="30"/>
        <v>#DIV/0!</v>
      </c>
      <c r="P266" s="8" t="e">
        <f>AVERAGE(O266:O268)</f>
        <v>#DIV/0!</v>
      </c>
      <c r="Q266" s="8" t="e">
        <f>_xlfn.STDEV.P(O266:O268)</f>
        <v>#DIV/0!</v>
      </c>
      <c r="R266" s="8" t="e">
        <f>IF(AND(P266&lt;$B$46,P266&gt;$B$51),$B$425,$B$426)</f>
        <v>#DIV/0!</v>
      </c>
      <c r="T266" s="8" t="e">
        <f>IF($Y$62=1,IF(AND($B$56&gt;$F$56,$B$56&gt;$J$56),F266,IF($F$56&gt;$J$56,K266,IF($J$56&gt;$F$56,P266,""))),IF($Y$62=2,F266,IF($Y$62=3,K266,IF($Y$62=4,P266,""))))</f>
        <v>#DIV/0!</v>
      </c>
      <c r="U266" s="8" t="e">
        <f>IF($Y$62=1,IF(AND($B$56&gt;$F$56,$B$56&gt;$J$56),G266,IF($F$56&gt;$J$56,L266,IF($J$56&gt;$F$56,Q266,""))),IF($Y$62=2,G266,IF($Y$62=3,L266,IF($Y$62=4,Q266,""))))</f>
        <v>#DIV/0!</v>
      </c>
      <c r="V266" s="8" t="e">
        <f>IF($Y$62=1,IF(AND($B$56&gt;$F$56,$B$56&gt;$J$56),H266,IF($F$56&gt;$J$56,M266,IF($J$56&gt;$F$56,R266,""))),IF($Y$62=2,H266,IF($Y$62=3,M266,IF($Y$62=4,R266,""))))</f>
        <v>#DIV/0!</v>
      </c>
    </row>
    <row r="267" spans="2:22" hidden="1" x14ac:dyDescent="0.25">
      <c r="B267" s="8" t="s">
        <v>123</v>
      </c>
      <c r="C267" s="8">
        <f>P37</f>
        <v>0</v>
      </c>
      <c r="D267" s="8" t="e">
        <f t="shared" si="31"/>
        <v>#DIV/0!</v>
      </c>
      <c r="E267" s="8" t="e">
        <f t="shared" si="28"/>
        <v>#DIV/0!</v>
      </c>
      <c r="J267" s="8" t="e">
        <f t="shared" si="29"/>
        <v>#DIV/0!</v>
      </c>
      <c r="O267" s="8" t="e">
        <f t="shared" si="30"/>
        <v>#DIV/0!</v>
      </c>
    </row>
    <row r="268" spans="2:22" hidden="1" x14ac:dyDescent="0.25">
      <c r="B268" s="8" t="s">
        <v>123</v>
      </c>
      <c r="C268" s="8">
        <f>Q37</f>
        <v>0</v>
      </c>
      <c r="D268" s="8" t="e">
        <f t="shared" si="31"/>
        <v>#DIV/0!</v>
      </c>
      <c r="E268" s="8" t="e">
        <f t="shared" si="28"/>
        <v>#DIV/0!</v>
      </c>
      <c r="J268" s="8" t="e">
        <f t="shared" si="29"/>
        <v>#DIV/0!</v>
      </c>
      <c r="O268" s="8" t="e">
        <f t="shared" si="30"/>
        <v>#DIV/0!</v>
      </c>
    </row>
    <row r="269" spans="2:22" hidden="1" x14ac:dyDescent="0.25">
      <c r="B269" s="8" t="s">
        <v>124</v>
      </c>
      <c r="C269" s="8">
        <f>O38</f>
        <v>0</v>
      </c>
      <c r="D269" s="8" t="e">
        <f t="shared" si="31"/>
        <v>#DIV/0!</v>
      </c>
      <c r="E269" s="8" t="e">
        <f t="shared" si="28"/>
        <v>#DIV/0!</v>
      </c>
      <c r="F269" s="8" t="e">
        <f>AVERAGE(E269:E271)</f>
        <v>#DIV/0!</v>
      </c>
      <c r="G269" s="8" t="e">
        <f>_xlfn.STDEV.P(E269:E271)</f>
        <v>#DIV/0!</v>
      </c>
      <c r="H269" s="8" t="e">
        <f>IF(AND(F269&lt;$B$46, F269&gt;$B$52),$B$425,$B$426)</f>
        <v>#DIV/0!</v>
      </c>
      <c r="J269" s="8" t="e">
        <f t="shared" si="29"/>
        <v>#DIV/0!</v>
      </c>
      <c r="K269" s="8" t="e">
        <f>AVERAGE(J269:J271)</f>
        <v>#DIV/0!</v>
      </c>
      <c r="L269" s="8" t="e">
        <f>_xlfn.STDEV.P(J269:J271)</f>
        <v>#DIV/0!</v>
      </c>
      <c r="M269" s="8" t="e">
        <f>IF(AND(K269&lt;$B$47, K269&gt;$B$52),$B$425,$B$426)</f>
        <v>#DIV/0!</v>
      </c>
      <c r="O269" s="8" t="e">
        <f t="shared" si="30"/>
        <v>#DIV/0!</v>
      </c>
      <c r="P269" s="8" t="e">
        <f>AVERAGE(O269:O271)</f>
        <v>#DIV/0!</v>
      </c>
      <c r="Q269" s="8" t="e">
        <f>_xlfn.STDEV.P(O269:O271)</f>
        <v>#DIV/0!</v>
      </c>
      <c r="R269" s="8" t="e">
        <f>IF(AND(P269&lt;$B$46,P269&gt;$B$51),$B$425,$B$426)</f>
        <v>#DIV/0!</v>
      </c>
      <c r="T269" s="8" t="e">
        <f>IF($Y$62=1,IF(AND($B$56&gt;$F$56,$B$56&gt;$J$56),F269,IF($F$56&gt;$J$56,K269,IF($J$56&gt;$F$56,P269,""))),IF($Y$62=2,F269,IF($Y$62=3,K269,IF($Y$62=4,P269,""))))</f>
        <v>#DIV/0!</v>
      </c>
      <c r="U269" s="8" t="e">
        <f>IF($Y$62=1,IF(AND($B$56&gt;$F$56,$B$56&gt;$J$56),G269,IF($F$56&gt;$J$56,L269,IF($J$56&gt;$F$56,Q269,""))),IF($Y$62=2,G269,IF($Y$62=3,L269,IF($Y$62=4,Q269,""))))</f>
        <v>#DIV/0!</v>
      </c>
      <c r="V269" s="8" t="e">
        <f>IF($Y$62=1,IF(AND($B$56&gt;$F$56,$B$56&gt;$J$56),H269,IF($F$56&gt;$J$56,M269,IF($J$56&gt;$F$56,R269,""))),IF($Y$62=2,H269,IF($Y$62=3,M269,IF($Y$62=4,R269,""))))</f>
        <v>#DIV/0!</v>
      </c>
    </row>
    <row r="270" spans="2:22" hidden="1" x14ac:dyDescent="0.25">
      <c r="B270" s="8" t="s">
        <v>124</v>
      </c>
      <c r="C270" s="8">
        <f>P38</f>
        <v>0</v>
      </c>
      <c r="D270" s="8" t="e">
        <f t="shared" si="31"/>
        <v>#DIV/0!</v>
      </c>
      <c r="E270" s="8" t="e">
        <f t="shared" si="28"/>
        <v>#DIV/0!</v>
      </c>
      <c r="J270" s="8" t="e">
        <f t="shared" si="29"/>
        <v>#DIV/0!</v>
      </c>
      <c r="O270" s="8" t="e">
        <f t="shared" si="30"/>
        <v>#DIV/0!</v>
      </c>
    </row>
    <row r="271" spans="2:22" hidden="1" x14ac:dyDescent="0.25">
      <c r="B271" s="8" t="s">
        <v>124</v>
      </c>
      <c r="C271" s="8">
        <f>Q38</f>
        <v>0</v>
      </c>
      <c r="D271" s="8" t="e">
        <f t="shared" si="31"/>
        <v>#DIV/0!</v>
      </c>
      <c r="E271" s="8" t="e">
        <f t="shared" si="28"/>
        <v>#DIV/0!</v>
      </c>
      <c r="J271" s="8" t="e">
        <f t="shared" si="29"/>
        <v>#DIV/0!</v>
      </c>
      <c r="O271" s="8" t="e">
        <f t="shared" si="30"/>
        <v>#DIV/0!</v>
      </c>
    </row>
    <row r="272" spans="2:22" hidden="1" x14ac:dyDescent="0.25">
      <c r="B272" s="8" t="s">
        <v>125</v>
      </c>
      <c r="C272" s="8">
        <f>O39</f>
        <v>0</v>
      </c>
      <c r="D272" s="8" t="e">
        <f t="shared" si="31"/>
        <v>#DIV/0!</v>
      </c>
      <c r="E272" s="8" t="e">
        <f t="shared" si="28"/>
        <v>#DIV/0!</v>
      </c>
      <c r="F272" s="8" t="e">
        <f>AVERAGE(E272:E274)</f>
        <v>#DIV/0!</v>
      </c>
      <c r="G272" s="8" t="e">
        <f>_xlfn.STDEV.P(E272:E274)</f>
        <v>#DIV/0!</v>
      </c>
      <c r="H272" s="8" t="e">
        <f>IF(AND(F272&lt;$B$46, F272&gt;$B$52),$B$425,$B$426)</f>
        <v>#DIV/0!</v>
      </c>
      <c r="J272" s="8" t="e">
        <f t="shared" si="29"/>
        <v>#DIV/0!</v>
      </c>
      <c r="K272" s="8" t="e">
        <f>AVERAGE(J272:J274)</f>
        <v>#DIV/0!</v>
      </c>
      <c r="L272" s="8" t="e">
        <f>_xlfn.STDEV.P(J272:J274)</f>
        <v>#DIV/0!</v>
      </c>
      <c r="M272" s="8" t="e">
        <f>IF(AND(K272&lt;$B$47, K272&gt;$B$52),$B$425,$B$426)</f>
        <v>#DIV/0!</v>
      </c>
      <c r="O272" s="8" t="e">
        <f t="shared" si="30"/>
        <v>#DIV/0!</v>
      </c>
      <c r="P272" s="8" t="e">
        <f>AVERAGE(O272:O274)</f>
        <v>#DIV/0!</v>
      </c>
      <c r="Q272" s="8" t="e">
        <f>_xlfn.STDEV.P(O272:O274)</f>
        <v>#DIV/0!</v>
      </c>
      <c r="R272" s="8" t="e">
        <f>IF(AND(P272&lt;$B$46,P272&gt;$B$51),$B$425,$B$426)</f>
        <v>#DIV/0!</v>
      </c>
      <c r="T272" s="8" t="e">
        <f>IF($Y$62=1,IF(AND($B$56&gt;$F$56,$B$56&gt;$J$56),F272,IF($F$56&gt;$J$56,K272,IF($J$56&gt;$F$56,P272,""))),IF($Y$62=2,F272,IF($Y$62=3,K272,IF($Y$62=4,P272,""))))</f>
        <v>#DIV/0!</v>
      </c>
      <c r="U272" s="8" t="e">
        <f>IF($Y$62=1,IF(AND($B$56&gt;$F$56,$B$56&gt;$J$56),G272,IF($F$56&gt;$J$56,L272,IF($J$56&gt;$F$56,Q272,""))),IF($Y$62=2,G272,IF($Y$62=3,L272,IF($Y$62=4,Q272,""))))</f>
        <v>#DIV/0!</v>
      </c>
      <c r="V272" s="8" t="e">
        <f>IF($Y$62=1,IF(AND($B$56&gt;$F$56,$B$56&gt;$J$56),H272,IF($F$56&gt;$J$56,M272,IF($J$56&gt;$F$56,R272,""))),IF($Y$62=2,H272,IF($Y$62=3,M272,IF($Y$62=4,R272,""))))</f>
        <v>#DIV/0!</v>
      </c>
    </row>
    <row r="273" spans="2:22" hidden="1" x14ac:dyDescent="0.25">
      <c r="B273" s="8" t="s">
        <v>125</v>
      </c>
      <c r="C273" s="8">
        <f>P39</f>
        <v>0</v>
      </c>
      <c r="D273" s="8" t="e">
        <f t="shared" si="31"/>
        <v>#DIV/0!</v>
      </c>
      <c r="E273" s="8" t="e">
        <f t="shared" si="28"/>
        <v>#DIV/0!</v>
      </c>
      <c r="J273" s="8" t="e">
        <f t="shared" si="29"/>
        <v>#DIV/0!</v>
      </c>
      <c r="O273" s="8" t="e">
        <f t="shared" si="30"/>
        <v>#DIV/0!</v>
      </c>
    </row>
    <row r="274" spans="2:22" hidden="1" x14ac:dyDescent="0.25">
      <c r="B274" s="8" t="s">
        <v>125</v>
      </c>
      <c r="C274" s="8">
        <f>Q39</f>
        <v>0</v>
      </c>
      <c r="D274" s="8" t="e">
        <f t="shared" si="31"/>
        <v>#DIV/0!</v>
      </c>
      <c r="E274" s="8" t="e">
        <f t="shared" si="28"/>
        <v>#DIV/0!</v>
      </c>
      <c r="J274" s="8" t="e">
        <f t="shared" si="29"/>
        <v>#DIV/0!</v>
      </c>
      <c r="O274" s="8" t="e">
        <f t="shared" si="30"/>
        <v>#DIV/0!</v>
      </c>
    </row>
    <row r="275" spans="2:22" hidden="1" x14ac:dyDescent="0.25">
      <c r="B275" s="8" t="s">
        <v>126</v>
      </c>
      <c r="C275" s="8">
        <f>O40</f>
        <v>0</v>
      </c>
      <c r="D275" s="8" t="e">
        <f t="shared" si="31"/>
        <v>#DIV/0!</v>
      </c>
      <c r="E275" s="8" t="e">
        <f t="shared" si="28"/>
        <v>#DIV/0!</v>
      </c>
      <c r="F275" s="8" t="e">
        <f>AVERAGE(E275:E277)</f>
        <v>#DIV/0!</v>
      </c>
      <c r="G275" s="8" t="e">
        <f>_xlfn.STDEV.P(E275:E277)</f>
        <v>#DIV/0!</v>
      </c>
      <c r="H275" s="8" t="e">
        <f>IF(AND(F275&lt;$B$46, F275&gt;$B$52),$B$425,$B$426)</f>
        <v>#DIV/0!</v>
      </c>
      <c r="J275" s="8" t="e">
        <f t="shared" si="29"/>
        <v>#DIV/0!</v>
      </c>
      <c r="K275" s="8" t="e">
        <f>AVERAGE(J275:J277)</f>
        <v>#DIV/0!</v>
      </c>
      <c r="L275" s="8" t="e">
        <f>_xlfn.STDEV.P(J275:J277)</f>
        <v>#DIV/0!</v>
      </c>
      <c r="M275" s="8" t="e">
        <f>IF(AND(K275&lt;$B$47, K275&gt;$B$52),$B$425,$B$426)</f>
        <v>#DIV/0!</v>
      </c>
      <c r="O275" s="8" t="e">
        <f t="shared" si="30"/>
        <v>#DIV/0!</v>
      </c>
      <c r="P275" s="8" t="e">
        <f>AVERAGE(O275:O277)</f>
        <v>#DIV/0!</v>
      </c>
      <c r="Q275" s="8" t="e">
        <f>_xlfn.STDEV.P(O275:O277)</f>
        <v>#DIV/0!</v>
      </c>
      <c r="R275" s="8" t="e">
        <f>IF(AND(P275&lt;$B$46,P275&gt;$B$51),$B$425,$B$426)</f>
        <v>#DIV/0!</v>
      </c>
      <c r="T275" s="8" t="e">
        <f>IF($Y$62=1,IF(AND($B$56&gt;$F$56,$B$56&gt;$J$56),F275,IF($F$56&gt;$J$56,K275,IF($J$56&gt;$F$56,P275,""))),IF($Y$62=2,F275,IF($Y$62=3,K275,IF($Y$62=4,P275,""))))</f>
        <v>#DIV/0!</v>
      </c>
      <c r="U275" s="8" t="e">
        <f>IF($Y$62=1,IF(AND($B$56&gt;$F$56,$B$56&gt;$J$56),G275,IF($F$56&gt;$J$56,L275,IF($J$56&gt;$F$56,Q275,""))),IF($Y$62=2,G275,IF($Y$62=3,L275,IF($Y$62=4,Q275,""))))</f>
        <v>#DIV/0!</v>
      </c>
      <c r="V275" s="8" t="e">
        <f>IF($Y$62=1,IF(AND($B$56&gt;$F$56,$B$56&gt;$J$56),H275,IF($F$56&gt;$J$56,M275,IF($J$56&gt;$F$56,R275,""))),IF($Y$62=2,H275,IF($Y$62=3,M275,IF($Y$62=4,R275,""))))</f>
        <v>#DIV/0!</v>
      </c>
    </row>
    <row r="276" spans="2:22" hidden="1" x14ac:dyDescent="0.25">
      <c r="B276" s="8" t="s">
        <v>126</v>
      </c>
      <c r="C276" s="8">
        <f>P40</f>
        <v>0</v>
      </c>
      <c r="D276" s="8" t="e">
        <f t="shared" si="31"/>
        <v>#DIV/0!</v>
      </c>
      <c r="E276" s="8" t="e">
        <f t="shared" si="28"/>
        <v>#DIV/0!</v>
      </c>
      <c r="J276" s="8" t="e">
        <f t="shared" si="29"/>
        <v>#DIV/0!</v>
      </c>
      <c r="O276" s="8" t="e">
        <f t="shared" si="30"/>
        <v>#DIV/0!</v>
      </c>
    </row>
    <row r="277" spans="2:22" hidden="1" x14ac:dyDescent="0.25">
      <c r="B277" s="8" t="s">
        <v>126</v>
      </c>
      <c r="C277" s="8">
        <f>Q40</f>
        <v>0</v>
      </c>
      <c r="D277" s="8" t="e">
        <f t="shared" si="31"/>
        <v>#DIV/0!</v>
      </c>
      <c r="E277" s="8" t="e">
        <f t="shared" si="28"/>
        <v>#DIV/0!</v>
      </c>
      <c r="J277" s="8" t="e">
        <f t="shared" si="29"/>
        <v>#DIV/0!</v>
      </c>
      <c r="O277" s="8" t="e">
        <f t="shared" si="30"/>
        <v>#DIV/0!</v>
      </c>
    </row>
    <row r="278" spans="2:22" hidden="1" x14ac:dyDescent="0.25">
      <c r="B278" s="8" t="s">
        <v>127</v>
      </c>
      <c r="C278" s="8">
        <f>R25</f>
        <v>0</v>
      </c>
      <c r="D278" s="8" t="e">
        <f t="shared" ref="D278:D301" si="32">C278-$C$42</f>
        <v>#DIV/0!</v>
      </c>
      <c r="E278" s="8" t="e">
        <f>IF(D278&gt;0,(D278/$B$59)^(1/$C$59),"")</f>
        <v>#DIV/0!</v>
      </c>
      <c r="F278" s="8" t="e">
        <f>AVERAGE(E278:E280)</f>
        <v>#DIV/0!</v>
      </c>
      <c r="G278" s="8" t="e">
        <f>_xlfn.STDEV.P(E278:E280)</f>
        <v>#DIV/0!</v>
      </c>
      <c r="H278" s="8" t="e">
        <f>IF(AND(F278&lt;$B$46, F278&gt;$B$52),$B$425,$B$426)</f>
        <v>#DIV/0!</v>
      </c>
      <c r="J278" s="8" t="e">
        <f>IF(D278&gt;0,(D278/$F$59)^(1/$G$59),"")</f>
        <v>#DIV/0!</v>
      </c>
      <c r="K278" s="8" t="e">
        <f>AVERAGE(J278:J280)</f>
        <v>#DIV/0!</v>
      </c>
      <c r="L278" s="8" t="e">
        <f>_xlfn.STDEV.P(J278:J280)</f>
        <v>#DIV/0!</v>
      </c>
      <c r="M278" s="8" t="e">
        <f>IF(AND(K278&lt;$B$47, K278&gt;$B$52),$B$425,$B$426)</f>
        <v>#DIV/0!</v>
      </c>
      <c r="O278" s="8" t="e">
        <f>IF(D278&gt;0,(D278/$J$59)^(1/$K$59),"")</f>
        <v>#DIV/0!</v>
      </c>
      <c r="P278" s="8" t="e">
        <f>AVERAGE(O278:O280)</f>
        <v>#DIV/0!</v>
      </c>
      <c r="Q278" s="8" t="e">
        <f>_xlfn.STDEV.P(O278:O280)</f>
        <v>#DIV/0!</v>
      </c>
      <c r="R278" s="8" t="e">
        <f>IF(AND(P278&lt;$B$46,P278&gt;$B$51),$B$425,$B$426)</f>
        <v>#DIV/0!</v>
      </c>
      <c r="T278" s="8" t="e">
        <f>IF($Y$62=1,IF(AND($B$56&gt;$F$56,$B$56&gt;$J$56),F278,IF($F$56&gt;$J$56,K278,IF($J$56&gt;$F$56,P278,""))),IF($Y$62=2,F278,IF($Y$62=3,K278,IF($Y$62=4,P278,""))))</f>
        <v>#DIV/0!</v>
      </c>
      <c r="U278" s="8" t="e">
        <f>IF($Y$62=1,IF(AND($B$56&gt;$F$56,$B$56&gt;$J$56),G278,IF($F$56&gt;$J$56,L278,IF($J$56&gt;$F$56,Q278,""))),IF($Y$62=2,G278,IF($Y$62=3,L278,IF($Y$62=4,Q278,""))))</f>
        <v>#DIV/0!</v>
      </c>
      <c r="V278" s="8" t="e">
        <f>IF($Y$62=1,IF(AND($B$56&gt;$F$56,$B$56&gt;$J$56),H278,IF($F$56&gt;$J$56,M278,IF($J$56&gt;$F$56,R278,""))),IF($Y$62=2,H278,IF($Y$62=3,M278,IF($Y$62=4,R278,""))))</f>
        <v>#DIV/0!</v>
      </c>
    </row>
    <row r="279" spans="2:22" hidden="1" x14ac:dyDescent="0.25">
      <c r="B279" s="8" t="s">
        <v>127</v>
      </c>
      <c r="C279" s="8">
        <f>S25</f>
        <v>0</v>
      </c>
      <c r="D279" s="8" t="e">
        <f t="shared" si="32"/>
        <v>#DIV/0!</v>
      </c>
      <c r="E279" s="8" t="e">
        <f t="shared" ref="E279:E325" si="33">IF(D279&gt;0,(D279/$B$59)^(1/$C$59),"")</f>
        <v>#DIV/0!</v>
      </c>
      <c r="J279" s="8" t="e">
        <f t="shared" ref="J279:J325" si="34">IF(D279&gt;0,(D279/$F$59)^(1/$G$59),"")</f>
        <v>#DIV/0!</v>
      </c>
      <c r="O279" s="8" t="e">
        <f t="shared" ref="O279:O325" si="35">IF(D279&gt;0,(D279/$J$59)^(1/$K$59),"")</f>
        <v>#DIV/0!</v>
      </c>
    </row>
    <row r="280" spans="2:22" hidden="1" x14ac:dyDescent="0.25">
      <c r="B280" s="8" t="s">
        <v>127</v>
      </c>
      <c r="C280" s="8">
        <f>T25</f>
        <v>0</v>
      </c>
      <c r="D280" s="8" t="e">
        <f t="shared" si="32"/>
        <v>#DIV/0!</v>
      </c>
      <c r="E280" s="8" t="e">
        <f t="shared" si="33"/>
        <v>#DIV/0!</v>
      </c>
      <c r="J280" s="8" t="e">
        <f t="shared" si="34"/>
        <v>#DIV/0!</v>
      </c>
      <c r="O280" s="8" t="e">
        <f t="shared" si="35"/>
        <v>#DIV/0!</v>
      </c>
    </row>
    <row r="281" spans="2:22" hidden="1" x14ac:dyDescent="0.25">
      <c r="B281" s="8" t="s">
        <v>128</v>
      </c>
      <c r="C281" s="8">
        <f>R26</f>
        <v>0</v>
      </c>
      <c r="D281" s="8" t="e">
        <f t="shared" si="32"/>
        <v>#DIV/0!</v>
      </c>
      <c r="E281" s="8" t="e">
        <f t="shared" si="33"/>
        <v>#DIV/0!</v>
      </c>
      <c r="F281" s="8" t="e">
        <f>AVERAGE(E281:E283)</f>
        <v>#DIV/0!</v>
      </c>
      <c r="G281" s="8" t="e">
        <f>_xlfn.STDEV.P(E281:E283)</f>
        <v>#DIV/0!</v>
      </c>
      <c r="H281" s="8" t="e">
        <f>IF(AND(F281&lt;$B$46, F281&gt;$B$52),$B$425,$B$426)</f>
        <v>#DIV/0!</v>
      </c>
      <c r="J281" s="8" t="e">
        <f t="shared" si="34"/>
        <v>#DIV/0!</v>
      </c>
      <c r="K281" s="8" t="e">
        <f>AVERAGE(J281:J283)</f>
        <v>#DIV/0!</v>
      </c>
      <c r="L281" s="8" t="e">
        <f>_xlfn.STDEV.P(J281:J283)</f>
        <v>#DIV/0!</v>
      </c>
      <c r="M281" s="8" t="e">
        <f>IF(AND(K281&lt;$B$47, K281&gt;$B$52),$B$425,$B$426)</f>
        <v>#DIV/0!</v>
      </c>
      <c r="O281" s="8" t="e">
        <f t="shared" si="35"/>
        <v>#DIV/0!</v>
      </c>
      <c r="P281" s="8" t="e">
        <f>AVERAGE(O281:O283)</f>
        <v>#DIV/0!</v>
      </c>
      <c r="Q281" s="8" t="e">
        <f>_xlfn.STDEV.P(O281:O283)</f>
        <v>#DIV/0!</v>
      </c>
      <c r="R281" s="8" t="e">
        <f>IF(AND(P281&lt;$B$46,P281&gt;$B$51),$B$425,$B$426)</f>
        <v>#DIV/0!</v>
      </c>
      <c r="T281" s="8" t="e">
        <f>IF($Y$62=1,IF(AND($B$56&gt;$F$56,$B$56&gt;$J$56),F281,IF($F$56&gt;$J$56,K281,IF($J$56&gt;$F$56,P281,""))),IF($Y$62=2,F281,IF($Y$62=3,K281,IF($Y$62=4,P281,""))))</f>
        <v>#DIV/0!</v>
      </c>
      <c r="U281" s="8" t="e">
        <f>IF($Y$62=1,IF(AND($B$56&gt;$F$56,$B$56&gt;$J$56),G281,IF($F$56&gt;$J$56,L281,IF($J$56&gt;$F$56,Q281,""))),IF($Y$62=2,G281,IF($Y$62=3,L281,IF($Y$62=4,Q281,""))))</f>
        <v>#DIV/0!</v>
      </c>
      <c r="V281" s="8" t="e">
        <f>IF($Y$62=1,IF(AND($B$56&gt;$F$56,$B$56&gt;$J$56),H281,IF($F$56&gt;$J$56,M281,IF($J$56&gt;$F$56,R281,""))),IF($Y$62=2,H281,IF($Y$62=3,M281,IF($Y$62=4,R281,""))))</f>
        <v>#DIV/0!</v>
      </c>
    </row>
    <row r="282" spans="2:22" hidden="1" x14ac:dyDescent="0.25">
      <c r="B282" s="8" t="s">
        <v>128</v>
      </c>
      <c r="C282" s="8">
        <f>S26</f>
        <v>0</v>
      </c>
      <c r="D282" s="8" t="e">
        <f t="shared" si="32"/>
        <v>#DIV/0!</v>
      </c>
      <c r="E282" s="8" t="e">
        <f t="shared" si="33"/>
        <v>#DIV/0!</v>
      </c>
      <c r="J282" s="8" t="e">
        <f t="shared" si="34"/>
        <v>#DIV/0!</v>
      </c>
      <c r="O282" s="8" t="e">
        <f t="shared" si="35"/>
        <v>#DIV/0!</v>
      </c>
    </row>
    <row r="283" spans="2:22" hidden="1" x14ac:dyDescent="0.25">
      <c r="B283" s="8" t="s">
        <v>128</v>
      </c>
      <c r="C283" s="8">
        <f>T26</f>
        <v>0</v>
      </c>
      <c r="D283" s="8" t="e">
        <f t="shared" si="32"/>
        <v>#DIV/0!</v>
      </c>
      <c r="E283" s="8" t="e">
        <f t="shared" si="33"/>
        <v>#DIV/0!</v>
      </c>
      <c r="J283" s="8" t="e">
        <f t="shared" si="34"/>
        <v>#DIV/0!</v>
      </c>
      <c r="O283" s="8" t="e">
        <f t="shared" si="35"/>
        <v>#DIV/0!</v>
      </c>
    </row>
    <row r="284" spans="2:22" hidden="1" x14ac:dyDescent="0.25">
      <c r="B284" s="8" t="s">
        <v>129</v>
      </c>
      <c r="C284" s="8">
        <f>R27</f>
        <v>0</v>
      </c>
      <c r="D284" s="8" t="e">
        <f t="shared" si="32"/>
        <v>#DIV/0!</v>
      </c>
      <c r="E284" s="8" t="e">
        <f t="shared" si="33"/>
        <v>#DIV/0!</v>
      </c>
      <c r="F284" s="8" t="e">
        <f>AVERAGE(E284:E286)</f>
        <v>#DIV/0!</v>
      </c>
      <c r="G284" s="8" t="e">
        <f>_xlfn.STDEV.P(E284:E286)</f>
        <v>#DIV/0!</v>
      </c>
      <c r="H284" s="8" t="e">
        <f>IF(AND(F284&lt;$B$46, F284&gt;$B$52),$B$425,$B$426)</f>
        <v>#DIV/0!</v>
      </c>
      <c r="J284" s="8" t="e">
        <f t="shared" si="34"/>
        <v>#DIV/0!</v>
      </c>
      <c r="K284" s="8" t="e">
        <f>AVERAGE(J284:J286)</f>
        <v>#DIV/0!</v>
      </c>
      <c r="L284" s="8" t="e">
        <f>_xlfn.STDEV.P(J284:J286)</f>
        <v>#DIV/0!</v>
      </c>
      <c r="M284" s="8" t="e">
        <f>IF(AND(K284&lt;$B$47, K284&gt;$B$52),$B$425,$B$426)</f>
        <v>#DIV/0!</v>
      </c>
      <c r="O284" s="8" t="e">
        <f t="shared" si="35"/>
        <v>#DIV/0!</v>
      </c>
      <c r="P284" s="8" t="e">
        <f>AVERAGE(O284:O286)</f>
        <v>#DIV/0!</v>
      </c>
      <c r="Q284" s="8" t="e">
        <f>_xlfn.STDEV.P(O284:O286)</f>
        <v>#DIV/0!</v>
      </c>
      <c r="R284" s="8" t="e">
        <f>IF(AND(P284&lt;$B$46,P284&gt;$B$51),$B$425,$B$426)</f>
        <v>#DIV/0!</v>
      </c>
      <c r="T284" s="8" t="e">
        <f>IF($Y$62=1,IF(AND($B$56&gt;$F$56,$B$56&gt;$J$56),F284,IF($F$56&gt;$J$56,K284,IF($J$56&gt;$F$56,P284,""))),IF($Y$62=2,F284,IF($Y$62=3,K284,IF($Y$62=4,P284,""))))</f>
        <v>#DIV/0!</v>
      </c>
      <c r="U284" s="8" t="e">
        <f>IF($Y$62=1,IF(AND($B$56&gt;$F$56,$B$56&gt;$J$56),G284,IF($F$56&gt;$J$56,L284,IF($J$56&gt;$F$56,Q284,""))),IF($Y$62=2,G284,IF($Y$62=3,L284,IF($Y$62=4,Q284,""))))</f>
        <v>#DIV/0!</v>
      </c>
      <c r="V284" s="8" t="e">
        <f>IF($Y$62=1,IF(AND($B$56&gt;$F$56,$B$56&gt;$J$56),H284,IF($F$56&gt;$J$56,M284,IF($J$56&gt;$F$56,R284,""))),IF($Y$62=2,H284,IF($Y$62=3,M284,IF($Y$62=4,R284,""))))</f>
        <v>#DIV/0!</v>
      </c>
    </row>
    <row r="285" spans="2:22" hidden="1" x14ac:dyDescent="0.25">
      <c r="B285" s="8" t="s">
        <v>129</v>
      </c>
      <c r="C285" s="8">
        <f>S27</f>
        <v>0</v>
      </c>
      <c r="D285" s="8" t="e">
        <f t="shared" si="32"/>
        <v>#DIV/0!</v>
      </c>
      <c r="E285" s="8" t="e">
        <f t="shared" si="33"/>
        <v>#DIV/0!</v>
      </c>
      <c r="J285" s="8" t="e">
        <f t="shared" si="34"/>
        <v>#DIV/0!</v>
      </c>
      <c r="O285" s="8" t="e">
        <f t="shared" si="35"/>
        <v>#DIV/0!</v>
      </c>
    </row>
    <row r="286" spans="2:22" hidden="1" x14ac:dyDescent="0.25">
      <c r="B286" s="8" t="s">
        <v>129</v>
      </c>
      <c r="C286" s="8">
        <f>T27</f>
        <v>0</v>
      </c>
      <c r="D286" s="8" t="e">
        <f t="shared" si="32"/>
        <v>#DIV/0!</v>
      </c>
      <c r="E286" s="8" t="e">
        <f t="shared" si="33"/>
        <v>#DIV/0!</v>
      </c>
      <c r="J286" s="8" t="e">
        <f t="shared" si="34"/>
        <v>#DIV/0!</v>
      </c>
      <c r="O286" s="8" t="e">
        <f t="shared" si="35"/>
        <v>#DIV/0!</v>
      </c>
    </row>
    <row r="287" spans="2:22" hidden="1" x14ac:dyDescent="0.25">
      <c r="B287" s="8" t="s">
        <v>130</v>
      </c>
      <c r="C287" s="8">
        <f>R28</f>
        <v>0</v>
      </c>
      <c r="D287" s="8" t="e">
        <f t="shared" si="32"/>
        <v>#DIV/0!</v>
      </c>
      <c r="E287" s="8" t="e">
        <f t="shared" si="33"/>
        <v>#DIV/0!</v>
      </c>
      <c r="F287" s="8" t="e">
        <f>AVERAGE(E287:E289)</f>
        <v>#DIV/0!</v>
      </c>
      <c r="G287" s="8" t="e">
        <f>_xlfn.STDEV.P(E287:E289)</f>
        <v>#DIV/0!</v>
      </c>
      <c r="H287" s="8" t="e">
        <f>IF(AND(F287&lt;$B$46, F287&gt;$B$52),$B$425,$B$426)</f>
        <v>#DIV/0!</v>
      </c>
      <c r="J287" s="8" t="e">
        <f t="shared" si="34"/>
        <v>#DIV/0!</v>
      </c>
      <c r="K287" s="8" t="e">
        <f>AVERAGE(J287:J289)</f>
        <v>#DIV/0!</v>
      </c>
      <c r="L287" s="8" t="e">
        <f>_xlfn.STDEV.P(J287:J289)</f>
        <v>#DIV/0!</v>
      </c>
      <c r="M287" s="8" t="e">
        <f>IF(AND(K287&lt;$B$47, K287&gt;$B$52),$B$425,$B$426)</f>
        <v>#DIV/0!</v>
      </c>
      <c r="O287" s="8" t="e">
        <f t="shared" si="35"/>
        <v>#DIV/0!</v>
      </c>
      <c r="P287" s="8" t="e">
        <f>AVERAGE(O287:O289)</f>
        <v>#DIV/0!</v>
      </c>
      <c r="Q287" s="8" t="e">
        <f>_xlfn.STDEV.P(O287:O289)</f>
        <v>#DIV/0!</v>
      </c>
      <c r="R287" s="8" t="e">
        <f>IF(AND(P287&lt;$B$46,P287&gt;$B$51),$B$425,$B$426)</f>
        <v>#DIV/0!</v>
      </c>
      <c r="T287" s="8" t="e">
        <f>IF($Y$62=1,IF(AND($B$56&gt;$F$56,$B$56&gt;$J$56),F287,IF($F$56&gt;$J$56,K287,IF($J$56&gt;$F$56,P287,""))),IF($Y$62=2,F287,IF($Y$62=3,K287,IF($Y$62=4,P287,""))))</f>
        <v>#DIV/0!</v>
      </c>
      <c r="U287" s="8" t="e">
        <f>IF($Y$62=1,IF(AND($B$56&gt;$F$56,$B$56&gt;$J$56),G287,IF($F$56&gt;$J$56,L287,IF($J$56&gt;$F$56,Q287,""))),IF($Y$62=2,G287,IF($Y$62=3,L287,IF($Y$62=4,Q287,""))))</f>
        <v>#DIV/0!</v>
      </c>
      <c r="V287" s="8" t="e">
        <f>IF($Y$62=1,IF(AND($B$56&gt;$F$56,$B$56&gt;$J$56),H287,IF($F$56&gt;$J$56,M287,IF($J$56&gt;$F$56,R287,""))),IF($Y$62=2,H287,IF($Y$62=3,M287,IF($Y$62=4,R287,""))))</f>
        <v>#DIV/0!</v>
      </c>
    </row>
    <row r="288" spans="2:22" hidden="1" x14ac:dyDescent="0.25">
      <c r="B288" s="8" t="s">
        <v>130</v>
      </c>
      <c r="C288" s="8">
        <f>S28</f>
        <v>0</v>
      </c>
      <c r="D288" s="8" t="e">
        <f t="shared" si="32"/>
        <v>#DIV/0!</v>
      </c>
      <c r="E288" s="8" t="e">
        <f t="shared" si="33"/>
        <v>#DIV/0!</v>
      </c>
      <c r="J288" s="8" t="e">
        <f t="shared" si="34"/>
        <v>#DIV/0!</v>
      </c>
      <c r="O288" s="8" t="e">
        <f t="shared" si="35"/>
        <v>#DIV/0!</v>
      </c>
    </row>
    <row r="289" spans="2:22" hidden="1" x14ac:dyDescent="0.25">
      <c r="B289" s="8" t="s">
        <v>130</v>
      </c>
      <c r="C289" s="8">
        <f>T28</f>
        <v>0</v>
      </c>
      <c r="D289" s="8" t="e">
        <f t="shared" si="32"/>
        <v>#DIV/0!</v>
      </c>
      <c r="E289" s="8" t="e">
        <f t="shared" si="33"/>
        <v>#DIV/0!</v>
      </c>
      <c r="J289" s="8" t="e">
        <f t="shared" si="34"/>
        <v>#DIV/0!</v>
      </c>
      <c r="O289" s="8" t="e">
        <f t="shared" si="35"/>
        <v>#DIV/0!</v>
      </c>
    </row>
    <row r="290" spans="2:22" hidden="1" x14ac:dyDescent="0.25">
      <c r="B290" s="8" t="s">
        <v>131</v>
      </c>
      <c r="C290" s="8">
        <f>R29</f>
        <v>0</v>
      </c>
      <c r="D290" s="8" t="e">
        <f t="shared" si="32"/>
        <v>#DIV/0!</v>
      </c>
      <c r="E290" s="8" t="e">
        <f t="shared" si="33"/>
        <v>#DIV/0!</v>
      </c>
      <c r="F290" s="8" t="e">
        <f>AVERAGE(E290:E292)</f>
        <v>#DIV/0!</v>
      </c>
      <c r="G290" s="8" t="e">
        <f>_xlfn.STDEV.P(E290:E292)</f>
        <v>#DIV/0!</v>
      </c>
      <c r="H290" s="8" t="e">
        <f>IF(AND(F290&lt;$B$46, F290&gt;$B$52),$B$425,$B$426)</f>
        <v>#DIV/0!</v>
      </c>
      <c r="J290" s="8" t="e">
        <f t="shared" si="34"/>
        <v>#DIV/0!</v>
      </c>
      <c r="K290" s="8" t="e">
        <f>AVERAGE(J290:J292)</f>
        <v>#DIV/0!</v>
      </c>
      <c r="L290" s="8" t="e">
        <f>_xlfn.STDEV.P(J290:J292)</f>
        <v>#DIV/0!</v>
      </c>
      <c r="M290" s="8" t="e">
        <f>IF(AND(K290&lt;$B$47, K290&gt;$B$52),$B$425,$B$426)</f>
        <v>#DIV/0!</v>
      </c>
      <c r="O290" s="8" t="e">
        <f t="shared" si="35"/>
        <v>#DIV/0!</v>
      </c>
      <c r="P290" s="8" t="e">
        <f>AVERAGE(O290:O292)</f>
        <v>#DIV/0!</v>
      </c>
      <c r="Q290" s="8" t="e">
        <f>_xlfn.STDEV.P(O290:O292)</f>
        <v>#DIV/0!</v>
      </c>
      <c r="R290" s="8" t="e">
        <f>IF(AND(P290&lt;$B$46,P290&gt;$B$51),$B$425,$B$426)</f>
        <v>#DIV/0!</v>
      </c>
      <c r="T290" s="8" t="e">
        <f>IF($Y$62=1,IF(AND($B$56&gt;$F$56,$B$56&gt;$J$56),F290,IF($F$56&gt;$J$56,K290,IF($J$56&gt;$F$56,P290,""))),IF($Y$62=2,F290,IF($Y$62=3,K290,IF($Y$62=4,P290,""))))</f>
        <v>#DIV/0!</v>
      </c>
      <c r="U290" s="8" t="e">
        <f>IF($Y$62=1,IF(AND($B$56&gt;$F$56,$B$56&gt;$J$56),G290,IF($F$56&gt;$J$56,L290,IF($J$56&gt;$F$56,Q290,""))),IF($Y$62=2,G290,IF($Y$62=3,L290,IF($Y$62=4,Q290,""))))</f>
        <v>#DIV/0!</v>
      </c>
      <c r="V290" s="8" t="e">
        <f>IF($Y$62=1,IF(AND($B$56&gt;$F$56,$B$56&gt;$J$56),H290,IF($F$56&gt;$J$56,M290,IF($J$56&gt;$F$56,R290,""))),IF($Y$62=2,H290,IF($Y$62=3,M290,IF($Y$62=4,R290,""))))</f>
        <v>#DIV/0!</v>
      </c>
    </row>
    <row r="291" spans="2:22" hidden="1" x14ac:dyDescent="0.25">
      <c r="B291" s="8" t="s">
        <v>131</v>
      </c>
      <c r="C291" s="8">
        <f>S29</f>
        <v>0</v>
      </c>
      <c r="D291" s="8" t="e">
        <f t="shared" si="32"/>
        <v>#DIV/0!</v>
      </c>
      <c r="E291" s="8" t="e">
        <f t="shared" si="33"/>
        <v>#DIV/0!</v>
      </c>
      <c r="J291" s="8" t="e">
        <f t="shared" si="34"/>
        <v>#DIV/0!</v>
      </c>
      <c r="O291" s="8" t="e">
        <f t="shared" si="35"/>
        <v>#DIV/0!</v>
      </c>
    </row>
    <row r="292" spans="2:22" hidden="1" x14ac:dyDescent="0.25">
      <c r="B292" s="8" t="s">
        <v>131</v>
      </c>
      <c r="C292" s="8">
        <f>T29</f>
        <v>0</v>
      </c>
      <c r="D292" s="8" t="e">
        <f t="shared" si="32"/>
        <v>#DIV/0!</v>
      </c>
      <c r="E292" s="8" t="e">
        <f t="shared" si="33"/>
        <v>#DIV/0!</v>
      </c>
      <c r="J292" s="8" t="e">
        <f t="shared" si="34"/>
        <v>#DIV/0!</v>
      </c>
      <c r="O292" s="8" t="e">
        <f t="shared" si="35"/>
        <v>#DIV/0!</v>
      </c>
    </row>
    <row r="293" spans="2:22" hidden="1" x14ac:dyDescent="0.25">
      <c r="B293" s="8" t="s">
        <v>132</v>
      </c>
      <c r="C293" s="8">
        <f>R30</f>
        <v>0</v>
      </c>
      <c r="D293" s="8" t="e">
        <f t="shared" si="32"/>
        <v>#DIV/0!</v>
      </c>
      <c r="E293" s="8" t="e">
        <f t="shared" si="33"/>
        <v>#DIV/0!</v>
      </c>
      <c r="F293" s="8" t="e">
        <f>AVERAGE(E293:E295)</f>
        <v>#DIV/0!</v>
      </c>
      <c r="G293" s="8" t="e">
        <f>_xlfn.STDEV.P(E293:E295)</f>
        <v>#DIV/0!</v>
      </c>
      <c r="H293" s="8" t="e">
        <f>IF(AND(F293&lt;$B$46, F293&gt;$B$52),$B$425,$B$426)</f>
        <v>#DIV/0!</v>
      </c>
      <c r="J293" s="8" t="e">
        <f t="shared" si="34"/>
        <v>#DIV/0!</v>
      </c>
      <c r="K293" s="8" t="e">
        <f>AVERAGE(J293:J295)</f>
        <v>#DIV/0!</v>
      </c>
      <c r="L293" s="8" t="e">
        <f>_xlfn.STDEV.P(J293:J295)</f>
        <v>#DIV/0!</v>
      </c>
      <c r="M293" s="8" t="e">
        <f>IF(AND(K293&lt;$B$47, K293&gt;$B$52),$B$425,$B$426)</f>
        <v>#DIV/0!</v>
      </c>
      <c r="O293" s="8" t="e">
        <f t="shared" si="35"/>
        <v>#DIV/0!</v>
      </c>
      <c r="P293" s="8" t="e">
        <f>AVERAGE(O293:O295)</f>
        <v>#DIV/0!</v>
      </c>
      <c r="Q293" s="8" t="e">
        <f>_xlfn.STDEV.P(O293:O295)</f>
        <v>#DIV/0!</v>
      </c>
      <c r="R293" s="8" t="e">
        <f>IF(AND(P293&lt;$B$46,P293&gt;$B$51),$B$425,$B$426)</f>
        <v>#DIV/0!</v>
      </c>
      <c r="T293" s="8" t="e">
        <f>IF($Y$62=1,IF(AND($B$56&gt;$F$56,$B$56&gt;$J$56),F293,IF($F$56&gt;$J$56,K293,IF($J$56&gt;$F$56,P293,""))),IF($Y$62=2,F293,IF($Y$62=3,K293,IF($Y$62=4,P293,""))))</f>
        <v>#DIV/0!</v>
      </c>
      <c r="U293" s="8" t="e">
        <f>IF($Y$62=1,IF(AND($B$56&gt;$F$56,$B$56&gt;$J$56),G293,IF($F$56&gt;$J$56,L293,IF($J$56&gt;$F$56,Q293,""))),IF($Y$62=2,G293,IF($Y$62=3,L293,IF($Y$62=4,Q293,""))))</f>
        <v>#DIV/0!</v>
      </c>
      <c r="V293" s="8" t="e">
        <f>IF($Y$62=1,IF(AND($B$56&gt;$F$56,$B$56&gt;$J$56),H293,IF($F$56&gt;$J$56,M293,IF($J$56&gt;$F$56,R293,""))),IF($Y$62=2,H293,IF($Y$62=3,M293,IF($Y$62=4,R293,""))))</f>
        <v>#DIV/0!</v>
      </c>
    </row>
    <row r="294" spans="2:22" hidden="1" x14ac:dyDescent="0.25">
      <c r="B294" s="8" t="s">
        <v>132</v>
      </c>
      <c r="C294" s="8">
        <f>S30</f>
        <v>0</v>
      </c>
      <c r="D294" s="8" t="e">
        <f t="shared" si="32"/>
        <v>#DIV/0!</v>
      </c>
      <c r="E294" s="8" t="e">
        <f t="shared" si="33"/>
        <v>#DIV/0!</v>
      </c>
      <c r="J294" s="8" t="e">
        <f t="shared" si="34"/>
        <v>#DIV/0!</v>
      </c>
      <c r="O294" s="8" t="e">
        <f t="shared" si="35"/>
        <v>#DIV/0!</v>
      </c>
    </row>
    <row r="295" spans="2:22" hidden="1" x14ac:dyDescent="0.25">
      <c r="B295" s="8" t="s">
        <v>132</v>
      </c>
      <c r="C295" s="8">
        <f>T30</f>
        <v>0</v>
      </c>
      <c r="D295" s="8" t="e">
        <f t="shared" si="32"/>
        <v>#DIV/0!</v>
      </c>
      <c r="E295" s="8" t="e">
        <f t="shared" si="33"/>
        <v>#DIV/0!</v>
      </c>
      <c r="J295" s="8" t="e">
        <f t="shared" si="34"/>
        <v>#DIV/0!</v>
      </c>
      <c r="O295" s="8" t="e">
        <f t="shared" si="35"/>
        <v>#DIV/0!</v>
      </c>
    </row>
    <row r="296" spans="2:22" hidden="1" x14ac:dyDescent="0.25">
      <c r="B296" s="8" t="s">
        <v>133</v>
      </c>
      <c r="C296" s="8">
        <f>R31</f>
        <v>0</v>
      </c>
      <c r="D296" s="8" t="e">
        <f t="shared" si="32"/>
        <v>#DIV/0!</v>
      </c>
      <c r="E296" s="8" t="e">
        <f t="shared" si="33"/>
        <v>#DIV/0!</v>
      </c>
      <c r="F296" s="8" t="e">
        <f>AVERAGE(E296:E298)</f>
        <v>#DIV/0!</v>
      </c>
      <c r="G296" s="8" t="e">
        <f>_xlfn.STDEV.P(E296:E298)</f>
        <v>#DIV/0!</v>
      </c>
      <c r="H296" s="8" t="e">
        <f>IF(AND(F296&lt;$B$46, F296&gt;$B$52),$B$425,$B$426)</f>
        <v>#DIV/0!</v>
      </c>
      <c r="J296" s="8" t="e">
        <f t="shared" si="34"/>
        <v>#DIV/0!</v>
      </c>
      <c r="K296" s="8" t="e">
        <f>AVERAGE(J296:J298)</f>
        <v>#DIV/0!</v>
      </c>
      <c r="L296" s="8" t="e">
        <f>_xlfn.STDEV.P(J296:J298)</f>
        <v>#DIV/0!</v>
      </c>
      <c r="M296" s="8" t="e">
        <f>IF(AND(K296&lt;$B$47, K296&gt;$B$52),$B$425,$B$426)</f>
        <v>#DIV/0!</v>
      </c>
      <c r="O296" s="8" t="e">
        <f t="shared" si="35"/>
        <v>#DIV/0!</v>
      </c>
      <c r="P296" s="8" t="e">
        <f>AVERAGE(O296:O298)</f>
        <v>#DIV/0!</v>
      </c>
      <c r="Q296" s="8" t="e">
        <f>_xlfn.STDEV.P(O296:O298)</f>
        <v>#DIV/0!</v>
      </c>
      <c r="R296" s="8" t="e">
        <f>IF(AND(P296&lt;$B$46,P296&gt;$B$51),$B$425,$B$426)</f>
        <v>#DIV/0!</v>
      </c>
      <c r="T296" s="8" t="e">
        <f>IF($Y$62=1,IF(AND($B$56&gt;$F$56,$B$56&gt;$J$56),F296,IF($F$56&gt;$J$56,K296,IF($J$56&gt;$F$56,P296,""))),IF($Y$62=2,F296,IF($Y$62=3,K296,IF($Y$62=4,P296,""))))</f>
        <v>#DIV/0!</v>
      </c>
      <c r="U296" s="8" t="e">
        <f>IF($Y$62=1,IF(AND($B$56&gt;$F$56,$B$56&gt;$J$56),G296,IF($F$56&gt;$J$56,L296,IF($J$56&gt;$F$56,Q296,""))),IF($Y$62=2,G296,IF($Y$62=3,L296,IF($Y$62=4,Q296,""))))</f>
        <v>#DIV/0!</v>
      </c>
      <c r="V296" s="8" t="e">
        <f>IF($Y$62=1,IF(AND($B$56&gt;$F$56,$B$56&gt;$J$56),H296,IF($F$56&gt;$J$56,M296,IF($J$56&gt;$F$56,R296,""))),IF($Y$62=2,H296,IF($Y$62=3,M296,IF($Y$62=4,R296,""))))</f>
        <v>#DIV/0!</v>
      </c>
    </row>
    <row r="297" spans="2:22" hidden="1" x14ac:dyDescent="0.25">
      <c r="B297" s="8" t="s">
        <v>133</v>
      </c>
      <c r="C297" s="8">
        <f>S31</f>
        <v>0</v>
      </c>
      <c r="D297" s="8" t="e">
        <f t="shared" si="32"/>
        <v>#DIV/0!</v>
      </c>
      <c r="E297" s="8" t="e">
        <f t="shared" si="33"/>
        <v>#DIV/0!</v>
      </c>
      <c r="J297" s="8" t="e">
        <f t="shared" si="34"/>
        <v>#DIV/0!</v>
      </c>
      <c r="O297" s="8" t="e">
        <f t="shared" si="35"/>
        <v>#DIV/0!</v>
      </c>
    </row>
    <row r="298" spans="2:22" hidden="1" x14ac:dyDescent="0.25">
      <c r="B298" s="8" t="s">
        <v>133</v>
      </c>
      <c r="C298" s="8">
        <f>T31</f>
        <v>0</v>
      </c>
      <c r="D298" s="8" t="e">
        <f t="shared" si="32"/>
        <v>#DIV/0!</v>
      </c>
      <c r="E298" s="8" t="e">
        <f t="shared" si="33"/>
        <v>#DIV/0!</v>
      </c>
      <c r="J298" s="8" t="e">
        <f t="shared" si="34"/>
        <v>#DIV/0!</v>
      </c>
      <c r="O298" s="8" t="e">
        <f t="shared" si="35"/>
        <v>#DIV/0!</v>
      </c>
    </row>
    <row r="299" spans="2:22" hidden="1" x14ac:dyDescent="0.25">
      <c r="B299" s="8" t="s">
        <v>134</v>
      </c>
      <c r="C299" s="8">
        <f>R32</f>
        <v>0</v>
      </c>
      <c r="D299" s="8" t="e">
        <f t="shared" si="32"/>
        <v>#DIV/0!</v>
      </c>
      <c r="E299" s="8" t="e">
        <f t="shared" si="33"/>
        <v>#DIV/0!</v>
      </c>
      <c r="F299" s="8" t="e">
        <f>AVERAGE(E299:E301)</f>
        <v>#DIV/0!</v>
      </c>
      <c r="G299" s="8" t="e">
        <f>_xlfn.STDEV.P(E299:E301)</f>
        <v>#DIV/0!</v>
      </c>
      <c r="H299" s="8" t="e">
        <f>IF(AND(F299&lt;$B$46, F299&gt;$B$52),$B$425,$B$426)</f>
        <v>#DIV/0!</v>
      </c>
      <c r="J299" s="8" t="e">
        <f t="shared" si="34"/>
        <v>#DIV/0!</v>
      </c>
      <c r="K299" s="8" t="e">
        <f>AVERAGE(J299:J301)</f>
        <v>#DIV/0!</v>
      </c>
      <c r="L299" s="8" t="e">
        <f>_xlfn.STDEV.P(J299:J301)</f>
        <v>#DIV/0!</v>
      </c>
      <c r="M299" s="8" t="e">
        <f>IF(AND(K299&lt;$B$47, K299&gt;$B$52),$B$425,$B$426)</f>
        <v>#DIV/0!</v>
      </c>
      <c r="O299" s="8" t="e">
        <f t="shared" si="35"/>
        <v>#DIV/0!</v>
      </c>
      <c r="P299" s="8" t="e">
        <f>AVERAGE(O299:O301)</f>
        <v>#DIV/0!</v>
      </c>
      <c r="Q299" s="8" t="e">
        <f>_xlfn.STDEV.P(O299:O301)</f>
        <v>#DIV/0!</v>
      </c>
      <c r="R299" s="8" t="e">
        <f>IF(AND(P299&lt;$B$46,P299&gt;$B$51),$B$425,$B$426)</f>
        <v>#DIV/0!</v>
      </c>
      <c r="T299" s="8" t="e">
        <f>IF($Y$62=1,IF(AND($B$56&gt;$F$56,$B$56&gt;$J$56),F299,IF($F$56&gt;$J$56,K299,IF($J$56&gt;$F$56,P299,""))),IF($Y$62=2,F299,IF($Y$62=3,K299,IF($Y$62=4,P299,""))))</f>
        <v>#DIV/0!</v>
      </c>
      <c r="U299" s="8" t="e">
        <f>IF($Y$62=1,IF(AND($B$56&gt;$F$56,$B$56&gt;$J$56),G299,IF($F$56&gt;$J$56,L299,IF($J$56&gt;$F$56,Q299,""))),IF($Y$62=2,G299,IF($Y$62=3,L299,IF($Y$62=4,Q299,""))))</f>
        <v>#DIV/0!</v>
      </c>
      <c r="V299" s="8" t="e">
        <f>IF($Y$62=1,IF(AND($B$56&gt;$F$56,$B$56&gt;$J$56),H299,IF($F$56&gt;$J$56,M299,IF($J$56&gt;$F$56,R299,""))),IF($Y$62=2,H299,IF($Y$62=3,M299,IF($Y$62=4,R299,""))))</f>
        <v>#DIV/0!</v>
      </c>
    </row>
    <row r="300" spans="2:22" hidden="1" x14ac:dyDescent="0.25">
      <c r="B300" s="8" t="s">
        <v>134</v>
      </c>
      <c r="C300" s="8">
        <f>S32</f>
        <v>0</v>
      </c>
      <c r="D300" s="8" t="e">
        <f t="shared" si="32"/>
        <v>#DIV/0!</v>
      </c>
      <c r="E300" s="8" t="e">
        <f t="shared" si="33"/>
        <v>#DIV/0!</v>
      </c>
      <c r="J300" s="8" t="e">
        <f t="shared" si="34"/>
        <v>#DIV/0!</v>
      </c>
      <c r="O300" s="8" t="e">
        <f t="shared" si="35"/>
        <v>#DIV/0!</v>
      </c>
    </row>
    <row r="301" spans="2:22" hidden="1" x14ac:dyDescent="0.25">
      <c r="B301" s="8" t="s">
        <v>134</v>
      </c>
      <c r="C301" s="8">
        <f>T32</f>
        <v>0</v>
      </c>
      <c r="D301" s="8" t="e">
        <f t="shared" si="32"/>
        <v>#DIV/0!</v>
      </c>
      <c r="E301" s="8" t="e">
        <f t="shared" si="33"/>
        <v>#DIV/0!</v>
      </c>
      <c r="J301" s="8" t="e">
        <f t="shared" si="34"/>
        <v>#DIV/0!</v>
      </c>
      <c r="O301" s="8" t="e">
        <f t="shared" si="35"/>
        <v>#DIV/0!</v>
      </c>
    </row>
    <row r="302" spans="2:22" hidden="1" x14ac:dyDescent="0.25">
      <c r="B302" s="8" t="s">
        <v>135</v>
      </c>
      <c r="C302" s="8">
        <f>R33</f>
        <v>0</v>
      </c>
      <c r="D302" s="8" t="e">
        <f t="shared" ref="D302:D397" si="36">C302-$C$42</f>
        <v>#DIV/0!</v>
      </c>
      <c r="E302" s="8" t="e">
        <f t="shared" si="33"/>
        <v>#DIV/0!</v>
      </c>
      <c r="F302" s="8" t="e">
        <f>AVERAGE(E302:E304)</f>
        <v>#DIV/0!</v>
      </c>
      <c r="G302" s="8" t="e">
        <f>_xlfn.STDEV.P(E302:E304)</f>
        <v>#DIV/0!</v>
      </c>
      <c r="H302" s="8" t="e">
        <f>IF(AND(F302&lt;$B$46, F302&gt;$B$52),$B$425,$B$426)</f>
        <v>#DIV/0!</v>
      </c>
      <c r="J302" s="8" t="e">
        <f t="shared" si="34"/>
        <v>#DIV/0!</v>
      </c>
      <c r="K302" s="8" t="e">
        <f>AVERAGE(J302:J304)</f>
        <v>#DIV/0!</v>
      </c>
      <c r="L302" s="8" t="e">
        <f>_xlfn.STDEV.P(J302:J304)</f>
        <v>#DIV/0!</v>
      </c>
      <c r="M302" s="8" t="e">
        <f>IF(AND(K302&lt;$B$47, K302&gt;$B$52),$B$425,$B$426)</f>
        <v>#DIV/0!</v>
      </c>
      <c r="O302" s="8" t="e">
        <f t="shared" si="35"/>
        <v>#DIV/0!</v>
      </c>
      <c r="P302" s="8" t="e">
        <f>AVERAGE(O302:O304)</f>
        <v>#DIV/0!</v>
      </c>
      <c r="Q302" s="8" t="e">
        <f>_xlfn.STDEV.P(O302:O304)</f>
        <v>#DIV/0!</v>
      </c>
      <c r="R302" s="8" t="e">
        <f>IF(AND(P302&lt;$B$46,P302&gt;$B$51),$B$425,$B$426)</f>
        <v>#DIV/0!</v>
      </c>
      <c r="T302" s="8" t="e">
        <f>IF($Y$62=1,IF(AND($B$56&gt;$F$56,$B$56&gt;$J$56),F302,IF($F$56&gt;$J$56,K302,IF($J$56&gt;$F$56,P302,""))),IF($Y$62=2,F302,IF($Y$62=3,K302,IF($Y$62=4,P302,""))))</f>
        <v>#DIV/0!</v>
      </c>
      <c r="U302" s="8" t="e">
        <f>IF($Y$62=1,IF(AND($B$56&gt;$F$56,$B$56&gt;$J$56),G302,IF($F$56&gt;$J$56,L302,IF($J$56&gt;$F$56,Q302,""))),IF($Y$62=2,G302,IF($Y$62=3,L302,IF($Y$62=4,Q302,""))))</f>
        <v>#DIV/0!</v>
      </c>
      <c r="V302" s="8" t="e">
        <f>IF($Y$62=1,IF(AND($B$56&gt;$F$56,$B$56&gt;$J$56),H302,IF($F$56&gt;$J$56,M302,IF($J$56&gt;$F$56,R302,""))),IF($Y$62=2,H302,IF($Y$62=3,M302,IF($Y$62=4,R302,""))))</f>
        <v>#DIV/0!</v>
      </c>
    </row>
    <row r="303" spans="2:22" hidden="1" x14ac:dyDescent="0.25">
      <c r="B303" s="8" t="s">
        <v>135</v>
      </c>
      <c r="C303" s="8">
        <f>S33</f>
        <v>0</v>
      </c>
      <c r="D303" s="8" t="e">
        <f t="shared" si="36"/>
        <v>#DIV/0!</v>
      </c>
      <c r="E303" s="8" t="e">
        <f t="shared" si="33"/>
        <v>#DIV/0!</v>
      </c>
      <c r="J303" s="8" t="e">
        <f t="shared" si="34"/>
        <v>#DIV/0!</v>
      </c>
      <c r="O303" s="8" t="e">
        <f t="shared" si="35"/>
        <v>#DIV/0!</v>
      </c>
    </row>
    <row r="304" spans="2:22" hidden="1" x14ac:dyDescent="0.25">
      <c r="B304" s="8" t="s">
        <v>135</v>
      </c>
      <c r="C304" s="8">
        <f>T33</f>
        <v>0</v>
      </c>
      <c r="D304" s="8" t="e">
        <f t="shared" si="36"/>
        <v>#DIV/0!</v>
      </c>
      <c r="E304" s="8" t="e">
        <f t="shared" si="33"/>
        <v>#DIV/0!</v>
      </c>
      <c r="J304" s="8" t="e">
        <f t="shared" si="34"/>
        <v>#DIV/0!</v>
      </c>
      <c r="O304" s="8" t="e">
        <f t="shared" si="35"/>
        <v>#DIV/0!</v>
      </c>
    </row>
    <row r="305" spans="2:22" hidden="1" x14ac:dyDescent="0.25">
      <c r="B305" s="8" t="s">
        <v>136</v>
      </c>
      <c r="C305" s="8">
        <f>R34</f>
        <v>0</v>
      </c>
      <c r="D305" s="8" t="e">
        <f t="shared" si="36"/>
        <v>#DIV/0!</v>
      </c>
      <c r="E305" s="8" t="e">
        <f t="shared" si="33"/>
        <v>#DIV/0!</v>
      </c>
      <c r="F305" s="8" t="e">
        <f>AVERAGE(E305:E307)</f>
        <v>#DIV/0!</v>
      </c>
      <c r="G305" s="8" t="e">
        <f>_xlfn.STDEV.P(E305:E307)</f>
        <v>#DIV/0!</v>
      </c>
      <c r="H305" s="8" t="e">
        <f>IF(AND(F305&lt;$B$46, F305&gt;$B$52),$B$425,$B$426)</f>
        <v>#DIV/0!</v>
      </c>
      <c r="J305" s="8" t="e">
        <f t="shared" si="34"/>
        <v>#DIV/0!</v>
      </c>
      <c r="K305" s="8" t="e">
        <f>AVERAGE(J305:J307)</f>
        <v>#DIV/0!</v>
      </c>
      <c r="L305" s="8" t="e">
        <f>_xlfn.STDEV.P(J305:J307)</f>
        <v>#DIV/0!</v>
      </c>
      <c r="M305" s="8" t="e">
        <f>IF(AND(K305&lt;$B$47, K305&gt;$B$52),$B$425,$B$426)</f>
        <v>#DIV/0!</v>
      </c>
      <c r="O305" s="8" t="e">
        <f t="shared" si="35"/>
        <v>#DIV/0!</v>
      </c>
      <c r="P305" s="8" t="e">
        <f>AVERAGE(O305:O307)</f>
        <v>#DIV/0!</v>
      </c>
      <c r="Q305" s="8" t="e">
        <f>_xlfn.STDEV.P(O305:O307)</f>
        <v>#DIV/0!</v>
      </c>
      <c r="R305" s="8" t="e">
        <f>IF(AND(P305&lt;$B$46,P305&gt;$B$51),$B$425,$B$426)</f>
        <v>#DIV/0!</v>
      </c>
      <c r="T305" s="8" t="e">
        <f>IF($Y$62=1,IF(AND($B$56&gt;$F$56,$B$56&gt;$J$56),F305,IF($F$56&gt;$J$56,K305,IF($J$56&gt;$F$56,P305,""))),IF($Y$62=2,F305,IF($Y$62=3,K305,IF($Y$62=4,P305,""))))</f>
        <v>#DIV/0!</v>
      </c>
      <c r="U305" s="8" t="e">
        <f>IF($Y$62=1,IF(AND($B$56&gt;$F$56,$B$56&gt;$J$56),G305,IF($F$56&gt;$J$56,L305,IF($J$56&gt;$F$56,Q305,""))),IF($Y$62=2,G305,IF($Y$62=3,L305,IF($Y$62=4,Q305,""))))</f>
        <v>#DIV/0!</v>
      </c>
      <c r="V305" s="8" t="e">
        <f>IF($Y$62=1,IF(AND($B$56&gt;$F$56,$B$56&gt;$J$56),H305,IF($F$56&gt;$J$56,M305,IF($J$56&gt;$F$56,R305,""))),IF($Y$62=2,H305,IF($Y$62=3,M305,IF($Y$62=4,R305,""))))</f>
        <v>#DIV/0!</v>
      </c>
    </row>
    <row r="306" spans="2:22" hidden="1" x14ac:dyDescent="0.25">
      <c r="B306" s="8" t="s">
        <v>136</v>
      </c>
      <c r="C306" s="8">
        <f>S34</f>
        <v>0</v>
      </c>
      <c r="D306" s="8" t="e">
        <f t="shared" si="36"/>
        <v>#DIV/0!</v>
      </c>
      <c r="E306" s="8" t="e">
        <f t="shared" si="33"/>
        <v>#DIV/0!</v>
      </c>
      <c r="J306" s="8" t="e">
        <f t="shared" si="34"/>
        <v>#DIV/0!</v>
      </c>
      <c r="O306" s="8" t="e">
        <f t="shared" si="35"/>
        <v>#DIV/0!</v>
      </c>
    </row>
    <row r="307" spans="2:22" hidden="1" x14ac:dyDescent="0.25">
      <c r="B307" s="8" t="s">
        <v>136</v>
      </c>
      <c r="C307" s="8">
        <f>T34</f>
        <v>0</v>
      </c>
      <c r="D307" s="8" t="e">
        <f t="shared" si="36"/>
        <v>#DIV/0!</v>
      </c>
      <c r="E307" s="8" t="e">
        <f t="shared" si="33"/>
        <v>#DIV/0!</v>
      </c>
      <c r="J307" s="8" t="e">
        <f t="shared" si="34"/>
        <v>#DIV/0!</v>
      </c>
      <c r="O307" s="8" t="e">
        <f t="shared" si="35"/>
        <v>#DIV/0!</v>
      </c>
    </row>
    <row r="308" spans="2:22" hidden="1" x14ac:dyDescent="0.25">
      <c r="B308" s="8" t="s">
        <v>137</v>
      </c>
      <c r="C308" s="8">
        <f>R35</f>
        <v>0</v>
      </c>
      <c r="D308" s="8" t="e">
        <f t="shared" si="36"/>
        <v>#DIV/0!</v>
      </c>
      <c r="E308" s="8" t="e">
        <f t="shared" si="33"/>
        <v>#DIV/0!</v>
      </c>
      <c r="F308" s="8" t="e">
        <f>AVERAGE(E308:E310)</f>
        <v>#DIV/0!</v>
      </c>
      <c r="G308" s="8" t="e">
        <f>_xlfn.STDEV.P(E308:E310)</f>
        <v>#DIV/0!</v>
      </c>
      <c r="H308" s="8" t="e">
        <f>IF(AND(F308&lt;$B$46, F308&gt;$B$52),$B$425,$B$426)</f>
        <v>#DIV/0!</v>
      </c>
      <c r="J308" s="8" t="e">
        <f t="shared" si="34"/>
        <v>#DIV/0!</v>
      </c>
      <c r="K308" s="8" t="e">
        <f>AVERAGE(J308:J310)</f>
        <v>#DIV/0!</v>
      </c>
      <c r="L308" s="8" t="e">
        <f>_xlfn.STDEV.P(J308:J310)</f>
        <v>#DIV/0!</v>
      </c>
      <c r="M308" s="8" t="e">
        <f>IF(AND(K308&lt;$B$47, K308&gt;$B$52),$B$425,$B$426)</f>
        <v>#DIV/0!</v>
      </c>
      <c r="O308" s="8" t="e">
        <f t="shared" si="35"/>
        <v>#DIV/0!</v>
      </c>
      <c r="P308" s="8" t="e">
        <f>AVERAGE(O308:O310)</f>
        <v>#DIV/0!</v>
      </c>
      <c r="Q308" s="8" t="e">
        <f>_xlfn.STDEV.P(O308:O310)</f>
        <v>#DIV/0!</v>
      </c>
      <c r="R308" s="8" t="e">
        <f>IF(AND(P308&lt;$B$46,P308&gt;$B$51),$B$425,$B$426)</f>
        <v>#DIV/0!</v>
      </c>
      <c r="T308" s="8" t="e">
        <f>IF($Y$62=1,IF(AND($B$56&gt;$F$56,$B$56&gt;$J$56),F308,IF($F$56&gt;$J$56,K308,IF($J$56&gt;$F$56,P308,""))),IF($Y$62=2,F308,IF($Y$62=3,K308,IF($Y$62=4,P308,""))))</f>
        <v>#DIV/0!</v>
      </c>
      <c r="U308" s="8" t="e">
        <f>IF($Y$62=1,IF(AND($B$56&gt;$F$56,$B$56&gt;$J$56),G308,IF($F$56&gt;$J$56,L308,IF($J$56&gt;$F$56,Q308,""))),IF($Y$62=2,G308,IF($Y$62=3,L308,IF($Y$62=4,Q308,""))))</f>
        <v>#DIV/0!</v>
      </c>
      <c r="V308" s="8" t="e">
        <f>IF($Y$62=1,IF(AND($B$56&gt;$F$56,$B$56&gt;$J$56),H308,IF($F$56&gt;$J$56,M308,IF($J$56&gt;$F$56,R308,""))),IF($Y$62=2,H308,IF($Y$62=3,M308,IF($Y$62=4,R308,""))))</f>
        <v>#DIV/0!</v>
      </c>
    </row>
    <row r="309" spans="2:22" hidden="1" x14ac:dyDescent="0.25">
      <c r="B309" s="8" t="s">
        <v>137</v>
      </c>
      <c r="C309" s="8">
        <f>S35</f>
        <v>0</v>
      </c>
      <c r="D309" s="8" t="e">
        <f t="shared" si="36"/>
        <v>#DIV/0!</v>
      </c>
      <c r="E309" s="8" t="e">
        <f t="shared" si="33"/>
        <v>#DIV/0!</v>
      </c>
      <c r="J309" s="8" t="e">
        <f t="shared" si="34"/>
        <v>#DIV/0!</v>
      </c>
      <c r="O309" s="8" t="e">
        <f t="shared" si="35"/>
        <v>#DIV/0!</v>
      </c>
    </row>
    <row r="310" spans="2:22" hidden="1" x14ac:dyDescent="0.25">
      <c r="B310" s="8" t="s">
        <v>137</v>
      </c>
      <c r="C310" s="8">
        <f>T35</f>
        <v>0</v>
      </c>
      <c r="D310" s="8" t="e">
        <f t="shared" si="36"/>
        <v>#DIV/0!</v>
      </c>
      <c r="E310" s="8" t="e">
        <f t="shared" si="33"/>
        <v>#DIV/0!</v>
      </c>
      <c r="J310" s="8" t="e">
        <f t="shared" si="34"/>
        <v>#DIV/0!</v>
      </c>
      <c r="O310" s="8" t="e">
        <f t="shared" si="35"/>
        <v>#DIV/0!</v>
      </c>
    </row>
    <row r="311" spans="2:22" hidden="1" x14ac:dyDescent="0.25">
      <c r="B311" s="8" t="s">
        <v>138</v>
      </c>
      <c r="C311" s="8">
        <f>R36</f>
        <v>0</v>
      </c>
      <c r="D311" s="8" t="e">
        <f t="shared" si="36"/>
        <v>#DIV/0!</v>
      </c>
      <c r="E311" s="8" t="e">
        <f t="shared" si="33"/>
        <v>#DIV/0!</v>
      </c>
      <c r="F311" s="8" t="e">
        <f>AVERAGE(E311:E313)</f>
        <v>#DIV/0!</v>
      </c>
      <c r="G311" s="8" t="e">
        <f>_xlfn.STDEV.P(E311:E313)</f>
        <v>#DIV/0!</v>
      </c>
      <c r="H311" s="8" t="e">
        <f>IF(AND(F311&lt;$B$46, F311&gt;$B$52),$B$425,$B$426)</f>
        <v>#DIV/0!</v>
      </c>
      <c r="J311" s="8" t="e">
        <f t="shared" si="34"/>
        <v>#DIV/0!</v>
      </c>
      <c r="K311" s="8" t="e">
        <f>AVERAGE(J311:J313)</f>
        <v>#DIV/0!</v>
      </c>
      <c r="L311" s="8" t="e">
        <f>_xlfn.STDEV.P(J311:J313)</f>
        <v>#DIV/0!</v>
      </c>
      <c r="M311" s="8" t="e">
        <f>IF(AND(K311&lt;$B$47, K311&gt;$B$52),$B$425,$B$426)</f>
        <v>#DIV/0!</v>
      </c>
      <c r="O311" s="8" t="e">
        <f t="shared" si="35"/>
        <v>#DIV/0!</v>
      </c>
      <c r="P311" s="8" t="e">
        <f>AVERAGE(O311:O313)</f>
        <v>#DIV/0!</v>
      </c>
      <c r="Q311" s="8" t="e">
        <f>_xlfn.STDEV.P(O311:O313)</f>
        <v>#DIV/0!</v>
      </c>
      <c r="R311" s="8" t="e">
        <f>IF(AND(P311&lt;$B$46,P311&gt;$B$51),$B$425,$B$426)</f>
        <v>#DIV/0!</v>
      </c>
      <c r="T311" s="8" t="e">
        <f>IF($Y$62=1,IF(AND($B$56&gt;$F$56,$B$56&gt;$J$56),F311,IF($F$56&gt;$J$56,K311,IF($J$56&gt;$F$56,P311,""))),IF($Y$62=2,F311,IF($Y$62=3,K311,IF($Y$62=4,P311,""))))</f>
        <v>#DIV/0!</v>
      </c>
      <c r="U311" s="8" t="e">
        <f>IF($Y$62=1,IF(AND($B$56&gt;$F$56,$B$56&gt;$J$56),G311,IF($F$56&gt;$J$56,L311,IF($J$56&gt;$F$56,Q311,""))),IF($Y$62=2,G311,IF($Y$62=3,L311,IF($Y$62=4,Q311,""))))</f>
        <v>#DIV/0!</v>
      </c>
      <c r="V311" s="8" t="e">
        <f>IF($Y$62=1,IF(AND($B$56&gt;$F$56,$B$56&gt;$J$56),H311,IF($F$56&gt;$J$56,M311,IF($J$56&gt;$F$56,R311,""))),IF($Y$62=2,H311,IF($Y$62=3,M311,IF($Y$62=4,R311,""))))</f>
        <v>#DIV/0!</v>
      </c>
    </row>
    <row r="312" spans="2:22" hidden="1" x14ac:dyDescent="0.25">
      <c r="B312" s="8" t="s">
        <v>138</v>
      </c>
      <c r="C312" s="8">
        <f>S36</f>
        <v>0</v>
      </c>
      <c r="D312" s="8" t="e">
        <f t="shared" si="36"/>
        <v>#DIV/0!</v>
      </c>
      <c r="E312" s="8" t="e">
        <f t="shared" si="33"/>
        <v>#DIV/0!</v>
      </c>
      <c r="J312" s="8" t="e">
        <f t="shared" si="34"/>
        <v>#DIV/0!</v>
      </c>
      <c r="O312" s="8" t="e">
        <f t="shared" si="35"/>
        <v>#DIV/0!</v>
      </c>
    </row>
    <row r="313" spans="2:22" hidden="1" x14ac:dyDescent="0.25">
      <c r="B313" s="8" t="s">
        <v>138</v>
      </c>
      <c r="C313" s="8">
        <f>T36</f>
        <v>0</v>
      </c>
      <c r="D313" s="8" t="e">
        <f t="shared" si="36"/>
        <v>#DIV/0!</v>
      </c>
      <c r="E313" s="8" t="e">
        <f t="shared" si="33"/>
        <v>#DIV/0!</v>
      </c>
      <c r="J313" s="8" t="e">
        <f t="shared" si="34"/>
        <v>#DIV/0!</v>
      </c>
      <c r="O313" s="8" t="e">
        <f t="shared" si="35"/>
        <v>#DIV/0!</v>
      </c>
    </row>
    <row r="314" spans="2:22" hidden="1" x14ac:dyDescent="0.25">
      <c r="B314" s="8" t="s">
        <v>139</v>
      </c>
      <c r="C314" s="8">
        <f>R37</f>
        <v>0</v>
      </c>
      <c r="D314" s="8" t="e">
        <f t="shared" si="36"/>
        <v>#DIV/0!</v>
      </c>
      <c r="E314" s="8" t="e">
        <f t="shared" si="33"/>
        <v>#DIV/0!</v>
      </c>
      <c r="F314" s="8" t="e">
        <f>AVERAGE(E314:E316)</f>
        <v>#DIV/0!</v>
      </c>
      <c r="G314" s="8" t="e">
        <f>_xlfn.STDEV.P(E314:E316)</f>
        <v>#DIV/0!</v>
      </c>
      <c r="H314" s="8" t="e">
        <f>IF(AND(F314&lt;$B$46, F314&gt;$B$52),$B$425,$B$426)</f>
        <v>#DIV/0!</v>
      </c>
      <c r="J314" s="8" t="e">
        <f t="shared" si="34"/>
        <v>#DIV/0!</v>
      </c>
      <c r="K314" s="8" t="e">
        <f>AVERAGE(J314:J316)</f>
        <v>#DIV/0!</v>
      </c>
      <c r="L314" s="8" t="e">
        <f>_xlfn.STDEV.P(J314:J316)</f>
        <v>#DIV/0!</v>
      </c>
      <c r="M314" s="8" t="e">
        <f>IF(AND(K314&lt;$B$47, K314&gt;$B$52),$B$425,$B$426)</f>
        <v>#DIV/0!</v>
      </c>
      <c r="O314" s="8" t="e">
        <f t="shared" si="35"/>
        <v>#DIV/0!</v>
      </c>
      <c r="P314" s="8" t="e">
        <f>AVERAGE(O314:O316)</f>
        <v>#DIV/0!</v>
      </c>
      <c r="Q314" s="8" t="e">
        <f>_xlfn.STDEV.P(O314:O316)</f>
        <v>#DIV/0!</v>
      </c>
      <c r="R314" s="8" t="e">
        <f>IF(AND(P314&lt;$B$46,P314&gt;$B$51),$B$425,$B$426)</f>
        <v>#DIV/0!</v>
      </c>
      <c r="T314" s="8" t="e">
        <f>IF($Y$62=1,IF(AND($B$56&gt;$F$56,$B$56&gt;$J$56),F314,IF($F$56&gt;$J$56,K314,IF($J$56&gt;$F$56,P314,""))),IF($Y$62=2,F314,IF($Y$62=3,K314,IF($Y$62=4,P314,""))))</f>
        <v>#DIV/0!</v>
      </c>
      <c r="U314" s="8" t="e">
        <f>IF($Y$62=1,IF(AND($B$56&gt;$F$56,$B$56&gt;$J$56),G314,IF($F$56&gt;$J$56,L314,IF($J$56&gt;$F$56,Q314,""))),IF($Y$62=2,G314,IF($Y$62=3,L314,IF($Y$62=4,Q314,""))))</f>
        <v>#DIV/0!</v>
      </c>
      <c r="V314" s="8" t="e">
        <f>IF($Y$62=1,IF(AND($B$56&gt;$F$56,$B$56&gt;$J$56),H314,IF($F$56&gt;$J$56,M314,IF($J$56&gt;$F$56,R314,""))),IF($Y$62=2,H314,IF($Y$62=3,M314,IF($Y$62=4,R314,""))))</f>
        <v>#DIV/0!</v>
      </c>
    </row>
    <row r="315" spans="2:22" hidden="1" x14ac:dyDescent="0.25">
      <c r="B315" s="8" t="s">
        <v>139</v>
      </c>
      <c r="C315" s="8">
        <f>S37</f>
        <v>0</v>
      </c>
      <c r="D315" s="8" t="e">
        <f t="shared" si="36"/>
        <v>#DIV/0!</v>
      </c>
      <c r="E315" s="8" t="e">
        <f t="shared" si="33"/>
        <v>#DIV/0!</v>
      </c>
      <c r="J315" s="8" t="e">
        <f t="shared" si="34"/>
        <v>#DIV/0!</v>
      </c>
      <c r="O315" s="8" t="e">
        <f t="shared" si="35"/>
        <v>#DIV/0!</v>
      </c>
    </row>
    <row r="316" spans="2:22" hidden="1" x14ac:dyDescent="0.25">
      <c r="B316" s="8" t="s">
        <v>139</v>
      </c>
      <c r="C316" s="8">
        <f>T37</f>
        <v>0</v>
      </c>
      <c r="D316" s="8" t="e">
        <f t="shared" si="36"/>
        <v>#DIV/0!</v>
      </c>
      <c r="E316" s="8" t="e">
        <f t="shared" si="33"/>
        <v>#DIV/0!</v>
      </c>
      <c r="J316" s="8" t="e">
        <f t="shared" si="34"/>
        <v>#DIV/0!</v>
      </c>
      <c r="O316" s="8" t="e">
        <f t="shared" si="35"/>
        <v>#DIV/0!</v>
      </c>
    </row>
    <row r="317" spans="2:22" hidden="1" x14ac:dyDescent="0.25">
      <c r="B317" s="8" t="s">
        <v>140</v>
      </c>
      <c r="C317" s="8">
        <f>R38</f>
        <v>0</v>
      </c>
      <c r="D317" s="8" t="e">
        <f t="shared" si="36"/>
        <v>#DIV/0!</v>
      </c>
      <c r="E317" s="8" t="e">
        <f t="shared" si="33"/>
        <v>#DIV/0!</v>
      </c>
      <c r="F317" s="8" t="e">
        <f>AVERAGE(E317:E319)</f>
        <v>#DIV/0!</v>
      </c>
      <c r="G317" s="8" t="e">
        <f>_xlfn.STDEV.P(E317:E319)</f>
        <v>#DIV/0!</v>
      </c>
      <c r="H317" s="8" t="e">
        <f>IF(AND(F317&lt;$B$46, F317&gt;$B$52),$B$425,$B$426)</f>
        <v>#DIV/0!</v>
      </c>
      <c r="J317" s="8" t="e">
        <f t="shared" si="34"/>
        <v>#DIV/0!</v>
      </c>
      <c r="K317" s="8" t="e">
        <f>AVERAGE(J317:J319)</f>
        <v>#DIV/0!</v>
      </c>
      <c r="L317" s="8" t="e">
        <f>_xlfn.STDEV.P(J317:J319)</f>
        <v>#DIV/0!</v>
      </c>
      <c r="M317" s="8" t="e">
        <f>IF(AND(K317&lt;$B$47, K317&gt;$B$52),$B$425,$B$426)</f>
        <v>#DIV/0!</v>
      </c>
      <c r="O317" s="8" t="e">
        <f t="shared" si="35"/>
        <v>#DIV/0!</v>
      </c>
      <c r="P317" s="8" t="e">
        <f>AVERAGE(O317:O319)</f>
        <v>#DIV/0!</v>
      </c>
      <c r="Q317" s="8" t="e">
        <f>_xlfn.STDEV.P(O317:O319)</f>
        <v>#DIV/0!</v>
      </c>
      <c r="R317" s="8" t="e">
        <f>IF(AND(P317&lt;$B$46,P317&gt;$B$51),$B$425,$B$426)</f>
        <v>#DIV/0!</v>
      </c>
      <c r="T317" s="8" t="e">
        <f>IF($Y$62=1,IF(AND($B$56&gt;$F$56,$B$56&gt;$J$56),F317,IF($F$56&gt;$J$56,K317,IF($J$56&gt;$F$56,P317,""))),IF($Y$62=2,F317,IF($Y$62=3,K317,IF($Y$62=4,P317,""))))</f>
        <v>#DIV/0!</v>
      </c>
      <c r="U317" s="8" t="e">
        <f>IF($Y$62=1,IF(AND($B$56&gt;$F$56,$B$56&gt;$J$56),G317,IF($F$56&gt;$J$56,L317,IF($J$56&gt;$F$56,Q317,""))),IF($Y$62=2,G317,IF($Y$62=3,L317,IF($Y$62=4,Q317,""))))</f>
        <v>#DIV/0!</v>
      </c>
      <c r="V317" s="8" t="e">
        <f>IF($Y$62=1,IF(AND($B$56&gt;$F$56,$B$56&gt;$J$56),H317,IF($F$56&gt;$J$56,M317,IF($J$56&gt;$F$56,R317,""))),IF($Y$62=2,H317,IF($Y$62=3,M317,IF($Y$62=4,R317,""))))</f>
        <v>#DIV/0!</v>
      </c>
    </row>
    <row r="318" spans="2:22" hidden="1" x14ac:dyDescent="0.25">
      <c r="B318" s="8" t="s">
        <v>140</v>
      </c>
      <c r="C318" s="8">
        <f>S38</f>
        <v>0</v>
      </c>
      <c r="D318" s="8" t="e">
        <f t="shared" si="36"/>
        <v>#DIV/0!</v>
      </c>
      <c r="E318" s="8" t="e">
        <f t="shared" si="33"/>
        <v>#DIV/0!</v>
      </c>
      <c r="J318" s="8" t="e">
        <f t="shared" si="34"/>
        <v>#DIV/0!</v>
      </c>
      <c r="O318" s="8" t="e">
        <f t="shared" si="35"/>
        <v>#DIV/0!</v>
      </c>
    </row>
    <row r="319" spans="2:22" hidden="1" x14ac:dyDescent="0.25">
      <c r="B319" s="8" t="s">
        <v>140</v>
      </c>
      <c r="C319" s="8">
        <f>T38</f>
        <v>0</v>
      </c>
      <c r="D319" s="8" t="e">
        <f t="shared" si="36"/>
        <v>#DIV/0!</v>
      </c>
      <c r="E319" s="8" t="e">
        <f t="shared" si="33"/>
        <v>#DIV/0!</v>
      </c>
      <c r="J319" s="8" t="e">
        <f t="shared" si="34"/>
        <v>#DIV/0!</v>
      </c>
      <c r="O319" s="8" t="e">
        <f t="shared" si="35"/>
        <v>#DIV/0!</v>
      </c>
    </row>
    <row r="320" spans="2:22" hidden="1" x14ac:dyDescent="0.25">
      <c r="B320" s="8" t="s">
        <v>141</v>
      </c>
      <c r="C320" s="8">
        <f>R39</f>
        <v>0</v>
      </c>
      <c r="D320" s="8" t="e">
        <f t="shared" si="36"/>
        <v>#DIV/0!</v>
      </c>
      <c r="E320" s="8" t="e">
        <f t="shared" si="33"/>
        <v>#DIV/0!</v>
      </c>
      <c r="F320" s="8" t="e">
        <f>AVERAGE(E320:E322)</f>
        <v>#DIV/0!</v>
      </c>
      <c r="G320" s="8" t="e">
        <f>_xlfn.STDEV.P(E320:E322)</f>
        <v>#DIV/0!</v>
      </c>
      <c r="H320" s="8" t="e">
        <f>IF(AND(F320&lt;$B$46, F320&gt;$B$52),$B$425,$B$426)</f>
        <v>#DIV/0!</v>
      </c>
      <c r="J320" s="8" t="e">
        <f t="shared" si="34"/>
        <v>#DIV/0!</v>
      </c>
      <c r="K320" s="8" t="e">
        <f>AVERAGE(J320:J322)</f>
        <v>#DIV/0!</v>
      </c>
      <c r="L320" s="8" t="e">
        <f>_xlfn.STDEV.P(J320:J322)</f>
        <v>#DIV/0!</v>
      </c>
      <c r="M320" s="8" t="e">
        <f>IF(AND(K320&lt;$B$47, K320&gt;$B$52),$B$425,$B$426)</f>
        <v>#DIV/0!</v>
      </c>
      <c r="O320" s="8" t="e">
        <f t="shared" si="35"/>
        <v>#DIV/0!</v>
      </c>
      <c r="P320" s="8" t="e">
        <f>AVERAGE(O320:O322)</f>
        <v>#DIV/0!</v>
      </c>
      <c r="Q320" s="8" t="e">
        <f>_xlfn.STDEV.P(O320:O322)</f>
        <v>#DIV/0!</v>
      </c>
      <c r="R320" s="8" t="e">
        <f>IF(AND(P320&lt;$B$46,P320&gt;$B$51),$B$425,$B$426)</f>
        <v>#DIV/0!</v>
      </c>
      <c r="T320" s="8" t="e">
        <f>IF($Y$62=1,IF(AND($B$56&gt;$F$56,$B$56&gt;$J$56),F320,IF($F$56&gt;$J$56,K320,IF($J$56&gt;$F$56,P320,""))),IF($Y$62=2,F320,IF($Y$62=3,K320,IF($Y$62=4,P320,""))))</f>
        <v>#DIV/0!</v>
      </c>
      <c r="U320" s="8" t="e">
        <f>IF($Y$62=1,IF(AND($B$56&gt;$F$56,$B$56&gt;$J$56),G320,IF($F$56&gt;$J$56,L320,IF($J$56&gt;$F$56,Q320,""))),IF($Y$62=2,G320,IF($Y$62=3,L320,IF($Y$62=4,Q320,""))))</f>
        <v>#DIV/0!</v>
      </c>
      <c r="V320" s="8" t="e">
        <f>IF($Y$62=1,IF(AND($B$56&gt;$F$56,$B$56&gt;$J$56),H320,IF($F$56&gt;$J$56,M320,IF($J$56&gt;$F$56,R320,""))),IF($Y$62=2,H320,IF($Y$62=3,M320,IF($Y$62=4,R320,""))))</f>
        <v>#DIV/0!</v>
      </c>
    </row>
    <row r="321" spans="2:22" hidden="1" x14ac:dyDescent="0.25">
      <c r="B321" s="8" t="s">
        <v>141</v>
      </c>
      <c r="C321" s="8">
        <f>S39</f>
        <v>0</v>
      </c>
      <c r="D321" s="8" t="e">
        <f t="shared" si="36"/>
        <v>#DIV/0!</v>
      </c>
      <c r="E321" s="8" t="e">
        <f t="shared" si="33"/>
        <v>#DIV/0!</v>
      </c>
      <c r="J321" s="8" t="e">
        <f t="shared" si="34"/>
        <v>#DIV/0!</v>
      </c>
      <c r="O321" s="8" t="e">
        <f t="shared" si="35"/>
        <v>#DIV/0!</v>
      </c>
    </row>
    <row r="322" spans="2:22" hidden="1" x14ac:dyDescent="0.25">
      <c r="B322" s="8" t="s">
        <v>141</v>
      </c>
      <c r="C322" s="8">
        <f>T39</f>
        <v>0</v>
      </c>
      <c r="D322" s="8" t="e">
        <f t="shared" si="36"/>
        <v>#DIV/0!</v>
      </c>
      <c r="E322" s="8" t="e">
        <f t="shared" si="33"/>
        <v>#DIV/0!</v>
      </c>
      <c r="J322" s="8" t="e">
        <f t="shared" si="34"/>
        <v>#DIV/0!</v>
      </c>
      <c r="O322" s="8" t="e">
        <f t="shared" si="35"/>
        <v>#DIV/0!</v>
      </c>
    </row>
    <row r="323" spans="2:22" hidden="1" x14ac:dyDescent="0.25">
      <c r="B323" s="8" t="s">
        <v>142</v>
      </c>
      <c r="C323" s="8">
        <f>R40</f>
        <v>0</v>
      </c>
      <c r="D323" s="8" t="e">
        <f t="shared" si="36"/>
        <v>#DIV/0!</v>
      </c>
      <c r="E323" s="8" t="e">
        <f t="shared" si="33"/>
        <v>#DIV/0!</v>
      </c>
      <c r="F323" s="8" t="e">
        <f>AVERAGE(E323:E325)</f>
        <v>#DIV/0!</v>
      </c>
      <c r="G323" s="8" t="e">
        <f>_xlfn.STDEV.P(E323:E325)</f>
        <v>#DIV/0!</v>
      </c>
      <c r="H323" s="8" t="e">
        <f>IF(AND(F323&lt;$B$46, F323&gt;$B$52),$B$425,$B$426)</f>
        <v>#DIV/0!</v>
      </c>
      <c r="J323" s="8" t="e">
        <f t="shared" si="34"/>
        <v>#DIV/0!</v>
      </c>
      <c r="K323" s="8" t="e">
        <f>AVERAGE(J323:J325)</f>
        <v>#DIV/0!</v>
      </c>
      <c r="L323" s="8" t="e">
        <f>_xlfn.STDEV.P(J323:J325)</f>
        <v>#DIV/0!</v>
      </c>
      <c r="M323" s="8" t="e">
        <f>IF(AND(K323&lt;$B$47, K323&gt;$B$52),$B$425,$B$426)</f>
        <v>#DIV/0!</v>
      </c>
      <c r="O323" s="8" t="e">
        <f t="shared" si="35"/>
        <v>#DIV/0!</v>
      </c>
      <c r="P323" s="8" t="e">
        <f>AVERAGE(O323:O325)</f>
        <v>#DIV/0!</v>
      </c>
      <c r="Q323" s="8" t="e">
        <f>_xlfn.STDEV.P(O323:O325)</f>
        <v>#DIV/0!</v>
      </c>
      <c r="R323" s="8" t="e">
        <f>IF(AND(P323&lt;$B$46,P323&gt;$B$51),$B$425,$B$426)</f>
        <v>#DIV/0!</v>
      </c>
      <c r="T323" s="8" t="e">
        <f>IF($Y$62=1,IF(AND($B$56&gt;$F$56,$B$56&gt;$J$56),F323,IF($F$56&gt;$J$56,K323,IF($J$56&gt;$F$56,P323,""))),IF($Y$62=2,F323,IF($Y$62=3,K323,IF($Y$62=4,P323,""))))</f>
        <v>#DIV/0!</v>
      </c>
      <c r="U323" s="8" t="e">
        <f>IF($Y$62=1,IF(AND($B$56&gt;$F$56,$B$56&gt;$J$56),G323,IF($F$56&gt;$J$56,L323,IF($J$56&gt;$F$56,Q323,""))),IF($Y$62=2,G323,IF($Y$62=3,L323,IF($Y$62=4,Q323,""))))</f>
        <v>#DIV/0!</v>
      </c>
      <c r="V323" s="8" t="e">
        <f>IF($Y$62=1,IF(AND($B$56&gt;$F$56,$B$56&gt;$J$56),H323,IF($F$56&gt;$J$56,M323,IF($J$56&gt;$F$56,R323,""))),IF($Y$62=2,H323,IF($Y$62=3,M323,IF($Y$62=4,R323,""))))</f>
        <v>#DIV/0!</v>
      </c>
    </row>
    <row r="324" spans="2:22" hidden="1" x14ac:dyDescent="0.25">
      <c r="B324" s="8" t="s">
        <v>142</v>
      </c>
      <c r="C324" s="8">
        <f>S40</f>
        <v>0</v>
      </c>
      <c r="D324" s="8" t="e">
        <f t="shared" si="36"/>
        <v>#DIV/0!</v>
      </c>
      <c r="E324" s="8" t="e">
        <f t="shared" si="33"/>
        <v>#DIV/0!</v>
      </c>
      <c r="J324" s="8" t="e">
        <f t="shared" si="34"/>
        <v>#DIV/0!</v>
      </c>
      <c r="O324" s="8" t="e">
        <f t="shared" si="35"/>
        <v>#DIV/0!</v>
      </c>
    </row>
    <row r="325" spans="2:22" hidden="1" x14ac:dyDescent="0.25">
      <c r="B325" s="8" t="s">
        <v>142</v>
      </c>
      <c r="C325" s="8">
        <f>T40</f>
        <v>0</v>
      </c>
      <c r="D325" s="8" t="e">
        <f t="shared" si="36"/>
        <v>#DIV/0!</v>
      </c>
      <c r="E325" s="8" t="e">
        <f t="shared" si="33"/>
        <v>#DIV/0!</v>
      </c>
      <c r="J325" s="8" t="e">
        <f t="shared" si="34"/>
        <v>#DIV/0!</v>
      </c>
      <c r="O325" s="8" t="e">
        <f t="shared" si="35"/>
        <v>#DIV/0!</v>
      </c>
    </row>
    <row r="326" spans="2:22" hidden="1" x14ac:dyDescent="0.25">
      <c r="B326" s="8" t="s">
        <v>143</v>
      </c>
      <c r="C326" s="8">
        <f>U25</f>
        <v>0</v>
      </c>
      <c r="D326" s="8" t="e">
        <f t="shared" si="36"/>
        <v>#DIV/0!</v>
      </c>
      <c r="E326" s="8" t="e">
        <f>IF(D326&gt;0,(D326/$B$59)^(1/$C$59),"")</f>
        <v>#DIV/0!</v>
      </c>
      <c r="F326" s="8" t="e">
        <f>AVERAGE(E326:E328)</f>
        <v>#DIV/0!</v>
      </c>
      <c r="G326" s="8" t="e">
        <f>_xlfn.STDEV.P(E326:E328)</f>
        <v>#DIV/0!</v>
      </c>
      <c r="H326" s="8" t="e">
        <f>IF(AND(F326&lt;$B$46, F326&gt;$B$52),$B$425,$B$426)</f>
        <v>#DIV/0!</v>
      </c>
      <c r="J326" s="8" t="e">
        <f>IF(D326&gt;0,(D326/$F$59)^(1/$G$59),"")</f>
        <v>#DIV/0!</v>
      </c>
      <c r="K326" s="8" t="e">
        <f>AVERAGE(J326:J328)</f>
        <v>#DIV/0!</v>
      </c>
      <c r="L326" s="8" t="e">
        <f>_xlfn.STDEV.P(J326:J328)</f>
        <v>#DIV/0!</v>
      </c>
      <c r="M326" s="8" t="e">
        <f>IF(AND(K326&lt;$B$47, K326&gt;$B$52),$B$425,$B$426)</f>
        <v>#DIV/0!</v>
      </c>
      <c r="O326" s="8" t="e">
        <f>IF(D326&gt;0,(D326/$J$59)^(1/$K$59),"")</f>
        <v>#DIV/0!</v>
      </c>
      <c r="P326" s="8" t="e">
        <f>AVERAGE(O326:O328)</f>
        <v>#DIV/0!</v>
      </c>
      <c r="Q326" s="8" t="e">
        <f>_xlfn.STDEV.P(O326:O328)</f>
        <v>#DIV/0!</v>
      </c>
      <c r="R326" s="8" t="e">
        <f>IF(AND(P326&lt;$B$46,P326&gt;$B$51),$B$425,$B$426)</f>
        <v>#DIV/0!</v>
      </c>
      <c r="T326" s="8" t="e">
        <f>IF($Y$62=1,IF(AND($B$56&gt;$F$56,$B$56&gt;$J$56),F326,IF($F$56&gt;$J$56,K326,IF($J$56&gt;$F$56,P326,""))),IF($Y$62=2,F326,IF($Y$62=3,K326,IF($Y$62=4,P326,""))))</f>
        <v>#DIV/0!</v>
      </c>
      <c r="U326" s="8" t="e">
        <f>IF($Y$62=1,IF(AND($B$56&gt;$F$56,$B$56&gt;$J$56),G326,IF($F$56&gt;$J$56,L326,IF($J$56&gt;$F$56,Q326,""))),IF($Y$62=2,G326,IF($Y$62=3,L326,IF($Y$62=4,Q326,""))))</f>
        <v>#DIV/0!</v>
      </c>
      <c r="V326" s="8" t="e">
        <f>IF($Y$62=1,IF(AND($B$56&gt;$F$56,$B$56&gt;$J$56),H326,IF($F$56&gt;$J$56,M326,IF($J$56&gt;$F$56,R326,""))),IF($Y$62=2,H326,IF($Y$62=3,M326,IF($Y$62=4,R326,""))))</f>
        <v>#DIV/0!</v>
      </c>
    </row>
    <row r="327" spans="2:22" hidden="1" x14ac:dyDescent="0.25">
      <c r="B327" s="8" t="s">
        <v>143</v>
      </c>
      <c r="C327" s="8">
        <f>V25</f>
        <v>0</v>
      </c>
      <c r="D327" s="8" t="e">
        <f t="shared" si="36"/>
        <v>#DIV/0!</v>
      </c>
      <c r="E327" s="8" t="e">
        <f t="shared" ref="E327:E373" si="37">IF(D327&gt;0,(D327/$B$59)^(1/$C$59),"")</f>
        <v>#DIV/0!</v>
      </c>
      <c r="J327" s="8" t="e">
        <f t="shared" ref="J327:J373" si="38">IF(D327&gt;0,(D327/$F$59)^(1/$G$59),"")</f>
        <v>#DIV/0!</v>
      </c>
      <c r="O327" s="8" t="e">
        <f t="shared" ref="O327:O373" si="39">IF(D327&gt;0,(D327/$J$59)^(1/$K$59),"")</f>
        <v>#DIV/0!</v>
      </c>
    </row>
    <row r="328" spans="2:22" hidden="1" x14ac:dyDescent="0.25">
      <c r="B328" s="8" t="s">
        <v>143</v>
      </c>
      <c r="C328" s="8">
        <f>W25</f>
        <v>0</v>
      </c>
      <c r="D328" s="8" t="e">
        <f t="shared" si="36"/>
        <v>#DIV/0!</v>
      </c>
      <c r="E328" s="8" t="e">
        <f t="shared" si="37"/>
        <v>#DIV/0!</v>
      </c>
      <c r="J328" s="8" t="e">
        <f t="shared" si="38"/>
        <v>#DIV/0!</v>
      </c>
      <c r="O328" s="8" t="e">
        <f t="shared" si="39"/>
        <v>#DIV/0!</v>
      </c>
    </row>
    <row r="329" spans="2:22" hidden="1" x14ac:dyDescent="0.25">
      <c r="B329" s="8" t="s">
        <v>144</v>
      </c>
      <c r="C329" s="8">
        <f>U26</f>
        <v>0</v>
      </c>
      <c r="D329" s="8" t="e">
        <f t="shared" si="36"/>
        <v>#DIV/0!</v>
      </c>
      <c r="E329" s="8" t="e">
        <f t="shared" si="37"/>
        <v>#DIV/0!</v>
      </c>
      <c r="F329" s="8" t="e">
        <f>AVERAGE(E329:E331)</f>
        <v>#DIV/0!</v>
      </c>
      <c r="G329" s="8" t="e">
        <f>_xlfn.STDEV.P(E329:E331)</f>
        <v>#DIV/0!</v>
      </c>
      <c r="H329" s="8" t="e">
        <f>IF(AND(F329&lt;$B$46, F329&gt;$B$52),$B$425,$B$426)</f>
        <v>#DIV/0!</v>
      </c>
      <c r="J329" s="8" t="e">
        <f t="shared" si="38"/>
        <v>#DIV/0!</v>
      </c>
      <c r="K329" s="8" t="e">
        <f>AVERAGE(J329:J331)</f>
        <v>#DIV/0!</v>
      </c>
      <c r="L329" s="8" t="e">
        <f>_xlfn.STDEV.P(J329:J331)</f>
        <v>#DIV/0!</v>
      </c>
      <c r="M329" s="8" t="e">
        <f>IF(AND(K329&lt;$B$47, K329&gt;$B$52),$B$425,$B$426)</f>
        <v>#DIV/0!</v>
      </c>
      <c r="O329" s="8" t="e">
        <f t="shared" si="39"/>
        <v>#DIV/0!</v>
      </c>
      <c r="P329" s="8" t="e">
        <f>AVERAGE(O329:O331)</f>
        <v>#DIV/0!</v>
      </c>
      <c r="Q329" s="8" t="e">
        <f>_xlfn.STDEV.P(O329:O331)</f>
        <v>#DIV/0!</v>
      </c>
      <c r="R329" s="8" t="e">
        <f>IF(AND(P329&lt;$B$46,P329&gt;$B$51),$B$425,$B$426)</f>
        <v>#DIV/0!</v>
      </c>
      <c r="T329" s="8" t="e">
        <f>IF($Y$62=1,IF(AND($B$56&gt;$F$56,$B$56&gt;$J$56),F329,IF($F$56&gt;$J$56,K329,IF($J$56&gt;$F$56,P329,""))),IF($Y$62=2,F329,IF($Y$62=3,K329,IF($Y$62=4,P329,""))))</f>
        <v>#DIV/0!</v>
      </c>
      <c r="U329" s="8" t="e">
        <f>IF($Y$62=1,IF(AND($B$56&gt;$F$56,$B$56&gt;$J$56),G329,IF($F$56&gt;$J$56,L329,IF($J$56&gt;$F$56,Q329,""))),IF($Y$62=2,G329,IF($Y$62=3,L329,IF($Y$62=4,Q329,""))))</f>
        <v>#DIV/0!</v>
      </c>
      <c r="V329" s="8" t="e">
        <f>IF($Y$62=1,IF(AND($B$56&gt;$F$56,$B$56&gt;$J$56),H329,IF($F$56&gt;$J$56,M329,IF($J$56&gt;$F$56,R329,""))),IF($Y$62=2,H329,IF($Y$62=3,M329,IF($Y$62=4,R329,""))))</f>
        <v>#DIV/0!</v>
      </c>
    </row>
    <row r="330" spans="2:22" hidden="1" x14ac:dyDescent="0.25">
      <c r="B330" s="8" t="s">
        <v>144</v>
      </c>
      <c r="C330" s="8">
        <f>V26</f>
        <v>0</v>
      </c>
      <c r="D330" s="8" t="e">
        <f t="shared" si="36"/>
        <v>#DIV/0!</v>
      </c>
      <c r="E330" s="8" t="e">
        <f t="shared" si="37"/>
        <v>#DIV/0!</v>
      </c>
      <c r="J330" s="8" t="e">
        <f t="shared" si="38"/>
        <v>#DIV/0!</v>
      </c>
      <c r="O330" s="8" t="e">
        <f t="shared" si="39"/>
        <v>#DIV/0!</v>
      </c>
    </row>
    <row r="331" spans="2:22" hidden="1" x14ac:dyDescent="0.25">
      <c r="B331" s="8" t="s">
        <v>144</v>
      </c>
      <c r="C331" s="8">
        <f>W26</f>
        <v>0</v>
      </c>
      <c r="D331" s="8" t="e">
        <f t="shared" si="36"/>
        <v>#DIV/0!</v>
      </c>
      <c r="E331" s="8" t="e">
        <f t="shared" si="37"/>
        <v>#DIV/0!</v>
      </c>
      <c r="J331" s="8" t="e">
        <f t="shared" si="38"/>
        <v>#DIV/0!</v>
      </c>
      <c r="O331" s="8" t="e">
        <f t="shared" si="39"/>
        <v>#DIV/0!</v>
      </c>
    </row>
    <row r="332" spans="2:22" hidden="1" x14ac:dyDescent="0.25">
      <c r="B332" s="8" t="s">
        <v>145</v>
      </c>
      <c r="C332" s="8">
        <f>U27</f>
        <v>0</v>
      </c>
      <c r="D332" s="8" t="e">
        <f t="shared" si="36"/>
        <v>#DIV/0!</v>
      </c>
      <c r="E332" s="8" t="e">
        <f t="shared" si="37"/>
        <v>#DIV/0!</v>
      </c>
      <c r="F332" s="8" t="e">
        <f>AVERAGE(E332:E334)</f>
        <v>#DIV/0!</v>
      </c>
      <c r="G332" s="8" t="e">
        <f>_xlfn.STDEV.P(E332:E334)</f>
        <v>#DIV/0!</v>
      </c>
      <c r="H332" s="8" t="e">
        <f>IF(AND(F332&lt;$B$46, F332&gt;$B$52),$B$425,$B$426)</f>
        <v>#DIV/0!</v>
      </c>
      <c r="J332" s="8" t="e">
        <f t="shared" si="38"/>
        <v>#DIV/0!</v>
      </c>
      <c r="K332" s="8" t="e">
        <f>AVERAGE(J332:J334)</f>
        <v>#DIV/0!</v>
      </c>
      <c r="L332" s="8" t="e">
        <f>_xlfn.STDEV.P(J332:J334)</f>
        <v>#DIV/0!</v>
      </c>
      <c r="M332" s="8" t="e">
        <f>IF(AND(K332&lt;$B$47, K332&gt;$B$52),$B$425,$B$426)</f>
        <v>#DIV/0!</v>
      </c>
      <c r="O332" s="8" t="e">
        <f t="shared" si="39"/>
        <v>#DIV/0!</v>
      </c>
      <c r="P332" s="8" t="e">
        <f>AVERAGE(O332:O334)</f>
        <v>#DIV/0!</v>
      </c>
      <c r="Q332" s="8" t="e">
        <f>_xlfn.STDEV.P(O332:O334)</f>
        <v>#DIV/0!</v>
      </c>
      <c r="R332" s="8" t="e">
        <f>IF(AND(P332&lt;$B$46,P332&gt;$B$51),$B$425,$B$426)</f>
        <v>#DIV/0!</v>
      </c>
      <c r="T332" s="8" t="e">
        <f>IF($Y$62=1,IF(AND($B$56&gt;$F$56,$B$56&gt;$J$56),F332,IF($F$56&gt;$J$56,K332,IF($J$56&gt;$F$56,P332,""))),IF($Y$62=2,F332,IF($Y$62=3,K332,IF($Y$62=4,P332,""))))</f>
        <v>#DIV/0!</v>
      </c>
      <c r="U332" s="8" t="e">
        <f>IF($Y$62=1,IF(AND($B$56&gt;$F$56,$B$56&gt;$J$56),G332,IF($F$56&gt;$J$56,L332,IF($J$56&gt;$F$56,Q332,""))),IF($Y$62=2,G332,IF($Y$62=3,L332,IF($Y$62=4,Q332,""))))</f>
        <v>#DIV/0!</v>
      </c>
      <c r="V332" s="8" t="e">
        <f>IF($Y$62=1,IF(AND($B$56&gt;$F$56,$B$56&gt;$J$56),H332,IF($F$56&gt;$J$56,M332,IF($J$56&gt;$F$56,R332,""))),IF($Y$62=2,H332,IF($Y$62=3,M332,IF($Y$62=4,R332,""))))</f>
        <v>#DIV/0!</v>
      </c>
    </row>
    <row r="333" spans="2:22" hidden="1" x14ac:dyDescent="0.25">
      <c r="B333" s="8" t="s">
        <v>145</v>
      </c>
      <c r="C333" s="8">
        <f>V27</f>
        <v>0</v>
      </c>
      <c r="D333" s="8" t="e">
        <f t="shared" si="36"/>
        <v>#DIV/0!</v>
      </c>
      <c r="E333" s="8" t="e">
        <f t="shared" si="37"/>
        <v>#DIV/0!</v>
      </c>
      <c r="J333" s="8" t="e">
        <f t="shared" si="38"/>
        <v>#DIV/0!</v>
      </c>
      <c r="O333" s="8" t="e">
        <f t="shared" si="39"/>
        <v>#DIV/0!</v>
      </c>
    </row>
    <row r="334" spans="2:22" hidden="1" x14ac:dyDescent="0.25">
      <c r="B334" s="8" t="s">
        <v>145</v>
      </c>
      <c r="C334" s="8">
        <f>W27</f>
        <v>0</v>
      </c>
      <c r="D334" s="8" t="e">
        <f t="shared" si="36"/>
        <v>#DIV/0!</v>
      </c>
      <c r="E334" s="8" t="e">
        <f t="shared" si="37"/>
        <v>#DIV/0!</v>
      </c>
      <c r="J334" s="8" t="e">
        <f t="shared" si="38"/>
        <v>#DIV/0!</v>
      </c>
      <c r="O334" s="8" t="e">
        <f t="shared" si="39"/>
        <v>#DIV/0!</v>
      </c>
    </row>
    <row r="335" spans="2:22" hidden="1" x14ac:dyDescent="0.25">
      <c r="B335" s="8" t="s">
        <v>146</v>
      </c>
      <c r="C335" s="8">
        <f>U28</f>
        <v>0</v>
      </c>
      <c r="D335" s="8" t="e">
        <f t="shared" si="36"/>
        <v>#DIV/0!</v>
      </c>
      <c r="E335" s="8" t="e">
        <f t="shared" si="37"/>
        <v>#DIV/0!</v>
      </c>
      <c r="F335" s="8" t="e">
        <f>AVERAGE(E335:E337)</f>
        <v>#DIV/0!</v>
      </c>
      <c r="G335" s="8" t="e">
        <f>_xlfn.STDEV.P(E335:E337)</f>
        <v>#DIV/0!</v>
      </c>
      <c r="H335" s="8" t="e">
        <f>IF(AND(F335&lt;$B$46, F335&gt;$B$52),$B$425,$B$426)</f>
        <v>#DIV/0!</v>
      </c>
      <c r="J335" s="8" t="e">
        <f t="shared" si="38"/>
        <v>#DIV/0!</v>
      </c>
      <c r="K335" s="8" t="e">
        <f>AVERAGE(J335:J337)</f>
        <v>#DIV/0!</v>
      </c>
      <c r="L335" s="8" t="e">
        <f>_xlfn.STDEV.P(J335:J337)</f>
        <v>#DIV/0!</v>
      </c>
      <c r="M335" s="8" t="e">
        <f>IF(AND(K335&lt;$B$47, K335&gt;$B$52),$B$425,$B$426)</f>
        <v>#DIV/0!</v>
      </c>
      <c r="O335" s="8" t="e">
        <f t="shared" si="39"/>
        <v>#DIV/0!</v>
      </c>
      <c r="P335" s="8" t="e">
        <f>AVERAGE(O335:O337)</f>
        <v>#DIV/0!</v>
      </c>
      <c r="Q335" s="8" t="e">
        <f>_xlfn.STDEV.P(O335:O337)</f>
        <v>#DIV/0!</v>
      </c>
      <c r="R335" s="8" t="e">
        <f>IF(AND(P335&lt;$B$46,P335&gt;$B$51),$B$425,$B$426)</f>
        <v>#DIV/0!</v>
      </c>
      <c r="T335" s="8" t="e">
        <f>IF($Y$62=1,IF(AND($B$56&gt;$F$56,$B$56&gt;$J$56),F335,IF($F$56&gt;$J$56,K335,IF($J$56&gt;$F$56,P335,""))),IF($Y$62=2,F335,IF($Y$62=3,K335,IF($Y$62=4,P335,""))))</f>
        <v>#DIV/0!</v>
      </c>
      <c r="U335" s="8" t="e">
        <f>IF($Y$62=1,IF(AND($B$56&gt;$F$56,$B$56&gt;$J$56),G335,IF($F$56&gt;$J$56,L335,IF($J$56&gt;$F$56,Q335,""))),IF($Y$62=2,G335,IF($Y$62=3,L335,IF($Y$62=4,Q335,""))))</f>
        <v>#DIV/0!</v>
      </c>
      <c r="V335" s="8" t="e">
        <f>IF($Y$62=1,IF(AND($B$56&gt;$F$56,$B$56&gt;$J$56),H335,IF($F$56&gt;$J$56,M335,IF($J$56&gt;$F$56,R335,""))),IF($Y$62=2,H335,IF($Y$62=3,M335,IF($Y$62=4,R335,""))))</f>
        <v>#DIV/0!</v>
      </c>
    </row>
    <row r="336" spans="2:22" hidden="1" x14ac:dyDescent="0.25">
      <c r="B336" s="8" t="s">
        <v>146</v>
      </c>
      <c r="C336" s="8">
        <f>V28</f>
        <v>0</v>
      </c>
      <c r="D336" s="8" t="e">
        <f t="shared" si="36"/>
        <v>#DIV/0!</v>
      </c>
      <c r="E336" s="8" t="e">
        <f t="shared" si="37"/>
        <v>#DIV/0!</v>
      </c>
      <c r="J336" s="8" t="e">
        <f t="shared" si="38"/>
        <v>#DIV/0!</v>
      </c>
      <c r="O336" s="8" t="e">
        <f t="shared" si="39"/>
        <v>#DIV/0!</v>
      </c>
    </row>
    <row r="337" spans="2:22" hidden="1" x14ac:dyDescent="0.25">
      <c r="B337" s="8" t="s">
        <v>146</v>
      </c>
      <c r="C337" s="8">
        <f>W28</f>
        <v>0</v>
      </c>
      <c r="D337" s="8" t="e">
        <f t="shared" si="36"/>
        <v>#DIV/0!</v>
      </c>
      <c r="E337" s="8" t="e">
        <f t="shared" si="37"/>
        <v>#DIV/0!</v>
      </c>
      <c r="J337" s="8" t="e">
        <f t="shared" si="38"/>
        <v>#DIV/0!</v>
      </c>
      <c r="O337" s="8" t="e">
        <f t="shared" si="39"/>
        <v>#DIV/0!</v>
      </c>
    </row>
    <row r="338" spans="2:22" hidden="1" x14ac:dyDescent="0.25">
      <c r="B338" s="8" t="s">
        <v>147</v>
      </c>
      <c r="C338" s="8">
        <f>U29</f>
        <v>0</v>
      </c>
      <c r="D338" s="8" t="e">
        <f t="shared" si="36"/>
        <v>#DIV/0!</v>
      </c>
      <c r="E338" s="8" t="e">
        <f t="shared" si="37"/>
        <v>#DIV/0!</v>
      </c>
      <c r="F338" s="8" t="e">
        <f>AVERAGE(E338:E340)</f>
        <v>#DIV/0!</v>
      </c>
      <c r="G338" s="8" t="e">
        <f>_xlfn.STDEV.P(E338:E340)</f>
        <v>#DIV/0!</v>
      </c>
      <c r="H338" s="8" t="e">
        <f>IF(AND(F338&lt;$B$46, F338&gt;$B$52),$B$425,$B$426)</f>
        <v>#DIV/0!</v>
      </c>
      <c r="J338" s="8" t="e">
        <f t="shared" si="38"/>
        <v>#DIV/0!</v>
      </c>
      <c r="K338" s="8" t="e">
        <f>AVERAGE(J338:J340)</f>
        <v>#DIV/0!</v>
      </c>
      <c r="L338" s="8" t="e">
        <f>_xlfn.STDEV.P(J338:J340)</f>
        <v>#DIV/0!</v>
      </c>
      <c r="M338" s="8" t="e">
        <f>IF(AND(K338&lt;$B$47, K338&gt;$B$52),$B$425,$B$426)</f>
        <v>#DIV/0!</v>
      </c>
      <c r="O338" s="8" t="e">
        <f t="shared" si="39"/>
        <v>#DIV/0!</v>
      </c>
      <c r="P338" s="8" t="e">
        <f>AVERAGE(O338:O340)</f>
        <v>#DIV/0!</v>
      </c>
      <c r="Q338" s="8" t="e">
        <f>_xlfn.STDEV.P(O338:O340)</f>
        <v>#DIV/0!</v>
      </c>
      <c r="R338" s="8" t="e">
        <f>IF(AND(P338&lt;$B$46,P338&gt;$B$51),$B$425,$B$426)</f>
        <v>#DIV/0!</v>
      </c>
      <c r="T338" s="8" t="e">
        <f>IF($Y$62=1,IF(AND($B$56&gt;$F$56,$B$56&gt;$J$56),F338,IF($F$56&gt;$J$56,K338,IF($J$56&gt;$F$56,P338,""))),IF($Y$62=2,F338,IF($Y$62=3,K338,IF($Y$62=4,P338,""))))</f>
        <v>#DIV/0!</v>
      </c>
      <c r="U338" s="8" t="e">
        <f>IF($Y$62=1,IF(AND($B$56&gt;$F$56,$B$56&gt;$J$56),G338,IF($F$56&gt;$J$56,L338,IF($J$56&gt;$F$56,Q338,""))),IF($Y$62=2,G338,IF($Y$62=3,L338,IF($Y$62=4,Q338,""))))</f>
        <v>#DIV/0!</v>
      </c>
      <c r="V338" s="8" t="e">
        <f>IF($Y$62=1,IF(AND($B$56&gt;$F$56,$B$56&gt;$J$56),H338,IF($F$56&gt;$J$56,M338,IF($J$56&gt;$F$56,R338,""))),IF($Y$62=2,H338,IF($Y$62=3,M338,IF($Y$62=4,R338,""))))</f>
        <v>#DIV/0!</v>
      </c>
    </row>
    <row r="339" spans="2:22" hidden="1" x14ac:dyDescent="0.25">
      <c r="B339" s="8" t="s">
        <v>147</v>
      </c>
      <c r="C339" s="8">
        <f>V29</f>
        <v>0</v>
      </c>
      <c r="D339" s="8" t="e">
        <f t="shared" si="36"/>
        <v>#DIV/0!</v>
      </c>
      <c r="E339" s="8" t="e">
        <f t="shared" si="37"/>
        <v>#DIV/0!</v>
      </c>
      <c r="J339" s="8" t="e">
        <f t="shared" si="38"/>
        <v>#DIV/0!</v>
      </c>
      <c r="O339" s="8" t="e">
        <f t="shared" si="39"/>
        <v>#DIV/0!</v>
      </c>
    </row>
    <row r="340" spans="2:22" hidden="1" x14ac:dyDescent="0.25">
      <c r="B340" s="8" t="s">
        <v>147</v>
      </c>
      <c r="C340" s="8">
        <f>W29</f>
        <v>0</v>
      </c>
      <c r="D340" s="8" t="e">
        <f t="shared" si="36"/>
        <v>#DIV/0!</v>
      </c>
      <c r="E340" s="8" t="e">
        <f t="shared" si="37"/>
        <v>#DIV/0!</v>
      </c>
      <c r="J340" s="8" t="e">
        <f t="shared" si="38"/>
        <v>#DIV/0!</v>
      </c>
      <c r="O340" s="8" t="e">
        <f t="shared" si="39"/>
        <v>#DIV/0!</v>
      </c>
    </row>
    <row r="341" spans="2:22" hidden="1" x14ac:dyDescent="0.25">
      <c r="B341" s="8" t="s">
        <v>148</v>
      </c>
      <c r="C341" s="8">
        <f>U30</f>
        <v>0</v>
      </c>
      <c r="D341" s="8" t="e">
        <f t="shared" si="36"/>
        <v>#DIV/0!</v>
      </c>
      <c r="E341" s="8" t="e">
        <f t="shared" si="37"/>
        <v>#DIV/0!</v>
      </c>
      <c r="F341" s="8" t="e">
        <f>AVERAGE(E341:E343)</f>
        <v>#DIV/0!</v>
      </c>
      <c r="G341" s="8" t="e">
        <f>_xlfn.STDEV.P(E341:E343)</f>
        <v>#DIV/0!</v>
      </c>
      <c r="H341" s="8" t="e">
        <f>IF(AND(F341&lt;$B$46, F341&gt;$B$52),$B$425,$B$426)</f>
        <v>#DIV/0!</v>
      </c>
      <c r="J341" s="8" t="e">
        <f t="shared" si="38"/>
        <v>#DIV/0!</v>
      </c>
      <c r="K341" s="8" t="e">
        <f>AVERAGE(J341:J343)</f>
        <v>#DIV/0!</v>
      </c>
      <c r="L341" s="8" t="e">
        <f>_xlfn.STDEV.P(J341:J343)</f>
        <v>#DIV/0!</v>
      </c>
      <c r="M341" s="8" t="e">
        <f>IF(AND(K341&lt;$B$47, K341&gt;$B$52),$B$425,$B$426)</f>
        <v>#DIV/0!</v>
      </c>
      <c r="O341" s="8" t="e">
        <f t="shared" si="39"/>
        <v>#DIV/0!</v>
      </c>
      <c r="P341" s="8" t="e">
        <f>AVERAGE(O341:O343)</f>
        <v>#DIV/0!</v>
      </c>
      <c r="Q341" s="8" t="e">
        <f>_xlfn.STDEV.P(O341:O343)</f>
        <v>#DIV/0!</v>
      </c>
      <c r="R341" s="8" t="e">
        <f>IF(AND(P341&lt;$B$46,P341&gt;$B$51),$B$425,$B$426)</f>
        <v>#DIV/0!</v>
      </c>
      <c r="T341" s="8" t="e">
        <f>IF($Y$62=1,IF(AND($B$56&gt;$F$56,$B$56&gt;$J$56),F341,IF($F$56&gt;$J$56,K341,IF($J$56&gt;$F$56,P341,""))),IF($Y$62=2,F341,IF($Y$62=3,K341,IF($Y$62=4,P341,""))))</f>
        <v>#DIV/0!</v>
      </c>
      <c r="U341" s="8" t="e">
        <f>IF($Y$62=1,IF(AND($B$56&gt;$F$56,$B$56&gt;$J$56),G341,IF($F$56&gt;$J$56,L341,IF($J$56&gt;$F$56,Q341,""))),IF($Y$62=2,G341,IF($Y$62=3,L341,IF($Y$62=4,Q341,""))))</f>
        <v>#DIV/0!</v>
      </c>
      <c r="V341" s="8" t="e">
        <f>IF($Y$62=1,IF(AND($B$56&gt;$F$56,$B$56&gt;$J$56),H341,IF($F$56&gt;$J$56,M341,IF($J$56&gt;$F$56,R341,""))),IF($Y$62=2,H341,IF($Y$62=3,M341,IF($Y$62=4,R341,""))))</f>
        <v>#DIV/0!</v>
      </c>
    </row>
    <row r="342" spans="2:22" hidden="1" x14ac:dyDescent="0.25">
      <c r="B342" s="8" t="s">
        <v>148</v>
      </c>
      <c r="C342" s="8">
        <f>V30</f>
        <v>0</v>
      </c>
      <c r="D342" s="8" t="e">
        <f t="shared" si="36"/>
        <v>#DIV/0!</v>
      </c>
      <c r="E342" s="8" t="e">
        <f t="shared" si="37"/>
        <v>#DIV/0!</v>
      </c>
      <c r="J342" s="8" t="e">
        <f t="shared" si="38"/>
        <v>#DIV/0!</v>
      </c>
      <c r="O342" s="8" t="e">
        <f t="shared" si="39"/>
        <v>#DIV/0!</v>
      </c>
    </row>
    <row r="343" spans="2:22" hidden="1" x14ac:dyDescent="0.25">
      <c r="B343" s="8" t="s">
        <v>148</v>
      </c>
      <c r="C343" s="8">
        <f>W30</f>
        <v>0</v>
      </c>
      <c r="D343" s="8" t="e">
        <f t="shared" si="36"/>
        <v>#DIV/0!</v>
      </c>
      <c r="E343" s="8" t="e">
        <f t="shared" si="37"/>
        <v>#DIV/0!</v>
      </c>
      <c r="J343" s="8" t="e">
        <f t="shared" si="38"/>
        <v>#DIV/0!</v>
      </c>
      <c r="O343" s="8" t="e">
        <f t="shared" si="39"/>
        <v>#DIV/0!</v>
      </c>
    </row>
    <row r="344" spans="2:22" hidden="1" x14ac:dyDescent="0.25">
      <c r="B344" s="8" t="s">
        <v>149</v>
      </c>
      <c r="C344" s="8">
        <f>U31</f>
        <v>0</v>
      </c>
      <c r="D344" s="8" t="e">
        <f t="shared" si="36"/>
        <v>#DIV/0!</v>
      </c>
      <c r="E344" s="8" t="e">
        <f t="shared" si="37"/>
        <v>#DIV/0!</v>
      </c>
      <c r="F344" s="8" t="e">
        <f>AVERAGE(E344:E346)</f>
        <v>#DIV/0!</v>
      </c>
      <c r="G344" s="8" t="e">
        <f>_xlfn.STDEV.P(E344:E346)</f>
        <v>#DIV/0!</v>
      </c>
      <c r="H344" s="8" t="e">
        <f>IF(AND(F344&lt;$B$46, F344&gt;$B$52),$B$425,$B$426)</f>
        <v>#DIV/0!</v>
      </c>
      <c r="J344" s="8" t="e">
        <f t="shared" si="38"/>
        <v>#DIV/0!</v>
      </c>
      <c r="K344" s="8" t="e">
        <f>AVERAGE(J344:J346)</f>
        <v>#DIV/0!</v>
      </c>
      <c r="L344" s="8" t="e">
        <f>_xlfn.STDEV.P(J344:J346)</f>
        <v>#DIV/0!</v>
      </c>
      <c r="M344" s="8" t="e">
        <f>IF(AND(K344&lt;$B$47, K344&gt;$B$52),$B$425,$B$426)</f>
        <v>#DIV/0!</v>
      </c>
      <c r="O344" s="8" t="e">
        <f t="shared" si="39"/>
        <v>#DIV/0!</v>
      </c>
      <c r="P344" s="8" t="e">
        <f>AVERAGE(O344:O346)</f>
        <v>#DIV/0!</v>
      </c>
      <c r="Q344" s="8" t="e">
        <f>_xlfn.STDEV.P(O344:O346)</f>
        <v>#DIV/0!</v>
      </c>
      <c r="R344" s="8" t="e">
        <f>IF(AND(P344&lt;$B$46,P344&gt;$B$51),$B$425,$B$426)</f>
        <v>#DIV/0!</v>
      </c>
      <c r="T344" s="8" t="e">
        <f>IF($Y$62=1,IF(AND($B$56&gt;$F$56,$B$56&gt;$J$56),F344,IF($F$56&gt;$J$56,K344,IF($J$56&gt;$F$56,P344,""))),IF($Y$62=2,F344,IF($Y$62=3,K344,IF($Y$62=4,P344,""))))</f>
        <v>#DIV/0!</v>
      </c>
      <c r="U344" s="8" t="e">
        <f>IF($Y$62=1,IF(AND($B$56&gt;$F$56,$B$56&gt;$J$56),G344,IF($F$56&gt;$J$56,L344,IF($J$56&gt;$F$56,Q344,""))),IF($Y$62=2,G344,IF($Y$62=3,L344,IF($Y$62=4,Q344,""))))</f>
        <v>#DIV/0!</v>
      </c>
      <c r="V344" s="8" t="e">
        <f>IF($Y$62=1,IF(AND($B$56&gt;$F$56,$B$56&gt;$J$56),H344,IF($F$56&gt;$J$56,M344,IF($J$56&gt;$F$56,R344,""))),IF($Y$62=2,H344,IF($Y$62=3,M344,IF($Y$62=4,R344,""))))</f>
        <v>#DIV/0!</v>
      </c>
    </row>
    <row r="345" spans="2:22" hidden="1" x14ac:dyDescent="0.25">
      <c r="B345" s="8" t="s">
        <v>149</v>
      </c>
      <c r="C345" s="8">
        <f>V31</f>
        <v>0</v>
      </c>
      <c r="D345" s="8" t="e">
        <f t="shared" si="36"/>
        <v>#DIV/0!</v>
      </c>
      <c r="E345" s="8" t="e">
        <f t="shared" si="37"/>
        <v>#DIV/0!</v>
      </c>
      <c r="J345" s="8" t="e">
        <f t="shared" si="38"/>
        <v>#DIV/0!</v>
      </c>
      <c r="O345" s="8" t="e">
        <f t="shared" si="39"/>
        <v>#DIV/0!</v>
      </c>
    </row>
    <row r="346" spans="2:22" hidden="1" x14ac:dyDescent="0.25">
      <c r="B346" s="8" t="s">
        <v>149</v>
      </c>
      <c r="C346" s="8">
        <f>W31</f>
        <v>0</v>
      </c>
      <c r="D346" s="8" t="e">
        <f t="shared" si="36"/>
        <v>#DIV/0!</v>
      </c>
      <c r="E346" s="8" t="e">
        <f t="shared" si="37"/>
        <v>#DIV/0!</v>
      </c>
      <c r="J346" s="8" t="e">
        <f t="shared" si="38"/>
        <v>#DIV/0!</v>
      </c>
      <c r="O346" s="8" t="e">
        <f t="shared" si="39"/>
        <v>#DIV/0!</v>
      </c>
    </row>
    <row r="347" spans="2:22" hidden="1" x14ac:dyDescent="0.25">
      <c r="B347" s="8" t="s">
        <v>150</v>
      </c>
      <c r="C347" s="8">
        <f>U32</f>
        <v>0</v>
      </c>
      <c r="D347" s="8" t="e">
        <f t="shared" si="36"/>
        <v>#DIV/0!</v>
      </c>
      <c r="E347" s="8" t="e">
        <f t="shared" si="37"/>
        <v>#DIV/0!</v>
      </c>
      <c r="F347" s="8" t="e">
        <f>AVERAGE(E347:E349)</f>
        <v>#DIV/0!</v>
      </c>
      <c r="G347" s="8" t="e">
        <f>_xlfn.STDEV.P(E347:E349)</f>
        <v>#DIV/0!</v>
      </c>
      <c r="H347" s="8" t="e">
        <f>IF(AND(F347&lt;$B$46, F347&gt;$B$52),$B$425,$B$426)</f>
        <v>#DIV/0!</v>
      </c>
      <c r="J347" s="8" t="e">
        <f t="shared" si="38"/>
        <v>#DIV/0!</v>
      </c>
      <c r="K347" s="8" t="e">
        <f>AVERAGE(J347:J349)</f>
        <v>#DIV/0!</v>
      </c>
      <c r="L347" s="8" t="e">
        <f>_xlfn.STDEV.P(J347:J349)</f>
        <v>#DIV/0!</v>
      </c>
      <c r="M347" s="8" t="e">
        <f>IF(AND(K347&lt;$B$47, K347&gt;$B$52),$B$425,$B$426)</f>
        <v>#DIV/0!</v>
      </c>
      <c r="O347" s="8" t="e">
        <f t="shared" si="39"/>
        <v>#DIV/0!</v>
      </c>
      <c r="P347" s="8" t="e">
        <f>AVERAGE(O347:O349)</f>
        <v>#DIV/0!</v>
      </c>
      <c r="Q347" s="8" t="e">
        <f>_xlfn.STDEV.P(O347:O349)</f>
        <v>#DIV/0!</v>
      </c>
      <c r="R347" s="8" t="e">
        <f>IF(AND(P347&lt;$B$46,P347&gt;$B$51),$B$425,$B$426)</f>
        <v>#DIV/0!</v>
      </c>
      <c r="T347" s="8" t="e">
        <f>IF($Y$62=1,IF(AND($B$56&gt;$F$56,$B$56&gt;$J$56),F347,IF($F$56&gt;$J$56,K347,IF($J$56&gt;$F$56,P347,""))),IF($Y$62=2,F347,IF($Y$62=3,K347,IF($Y$62=4,P347,""))))</f>
        <v>#DIV/0!</v>
      </c>
      <c r="U347" s="8" t="e">
        <f>IF($Y$62=1,IF(AND($B$56&gt;$F$56,$B$56&gt;$J$56),G347,IF($F$56&gt;$J$56,L347,IF($J$56&gt;$F$56,Q347,""))),IF($Y$62=2,G347,IF($Y$62=3,L347,IF($Y$62=4,Q347,""))))</f>
        <v>#DIV/0!</v>
      </c>
      <c r="V347" s="8" t="e">
        <f>IF($Y$62=1,IF(AND($B$56&gt;$F$56,$B$56&gt;$J$56),H347,IF($F$56&gt;$J$56,M347,IF($J$56&gt;$F$56,R347,""))),IF($Y$62=2,H347,IF($Y$62=3,M347,IF($Y$62=4,R347,""))))</f>
        <v>#DIV/0!</v>
      </c>
    </row>
    <row r="348" spans="2:22" hidden="1" x14ac:dyDescent="0.25">
      <c r="B348" s="8" t="s">
        <v>150</v>
      </c>
      <c r="C348" s="8">
        <f>V32</f>
        <v>0</v>
      </c>
      <c r="D348" s="8" t="e">
        <f t="shared" si="36"/>
        <v>#DIV/0!</v>
      </c>
      <c r="E348" s="8" t="e">
        <f t="shared" si="37"/>
        <v>#DIV/0!</v>
      </c>
      <c r="J348" s="8" t="e">
        <f t="shared" si="38"/>
        <v>#DIV/0!</v>
      </c>
      <c r="O348" s="8" t="e">
        <f t="shared" si="39"/>
        <v>#DIV/0!</v>
      </c>
    </row>
    <row r="349" spans="2:22" hidden="1" x14ac:dyDescent="0.25">
      <c r="B349" s="8" t="s">
        <v>150</v>
      </c>
      <c r="C349" s="8">
        <f>W32</f>
        <v>0</v>
      </c>
      <c r="D349" s="8" t="e">
        <f t="shared" si="36"/>
        <v>#DIV/0!</v>
      </c>
      <c r="E349" s="8" t="e">
        <f t="shared" si="37"/>
        <v>#DIV/0!</v>
      </c>
      <c r="J349" s="8" t="e">
        <f t="shared" si="38"/>
        <v>#DIV/0!</v>
      </c>
      <c r="O349" s="8" t="e">
        <f t="shared" si="39"/>
        <v>#DIV/0!</v>
      </c>
    </row>
    <row r="350" spans="2:22" hidden="1" x14ac:dyDescent="0.25">
      <c r="B350" s="8" t="s">
        <v>151</v>
      </c>
      <c r="C350" s="8">
        <f>U33</f>
        <v>0</v>
      </c>
      <c r="D350" s="8" t="e">
        <f t="shared" si="36"/>
        <v>#DIV/0!</v>
      </c>
      <c r="E350" s="8" t="e">
        <f t="shared" si="37"/>
        <v>#DIV/0!</v>
      </c>
      <c r="F350" s="8" t="e">
        <f>AVERAGE(E350:E352)</f>
        <v>#DIV/0!</v>
      </c>
      <c r="G350" s="8" t="e">
        <f>_xlfn.STDEV.P(E350:E352)</f>
        <v>#DIV/0!</v>
      </c>
      <c r="H350" s="8" t="e">
        <f>IF(AND(F350&lt;$B$46, F350&gt;$B$52),$B$425,$B$426)</f>
        <v>#DIV/0!</v>
      </c>
      <c r="J350" s="8" t="e">
        <f t="shared" si="38"/>
        <v>#DIV/0!</v>
      </c>
      <c r="K350" s="8" t="e">
        <f>AVERAGE(J350:J352)</f>
        <v>#DIV/0!</v>
      </c>
      <c r="L350" s="8" t="e">
        <f>_xlfn.STDEV.P(J350:J352)</f>
        <v>#DIV/0!</v>
      </c>
      <c r="M350" s="8" t="e">
        <f>IF(AND(K350&lt;$B$47, K350&gt;$B$52),$B$425,$B$426)</f>
        <v>#DIV/0!</v>
      </c>
      <c r="O350" s="8" t="e">
        <f t="shared" si="39"/>
        <v>#DIV/0!</v>
      </c>
      <c r="P350" s="8" t="e">
        <f>AVERAGE(O350:O352)</f>
        <v>#DIV/0!</v>
      </c>
      <c r="Q350" s="8" t="e">
        <f>_xlfn.STDEV.P(O350:O352)</f>
        <v>#DIV/0!</v>
      </c>
      <c r="R350" s="8" t="e">
        <f>IF(AND(P350&lt;$B$46,P350&gt;$B$51),$B$425,$B$426)</f>
        <v>#DIV/0!</v>
      </c>
      <c r="T350" s="8" t="e">
        <f>IF($Y$62=1,IF(AND($B$56&gt;$F$56,$B$56&gt;$J$56),F350,IF($F$56&gt;$J$56,K350,IF($J$56&gt;$F$56,P350,""))),IF($Y$62=2,F350,IF($Y$62=3,K350,IF($Y$62=4,P350,""))))</f>
        <v>#DIV/0!</v>
      </c>
      <c r="U350" s="8" t="e">
        <f>IF($Y$62=1,IF(AND($B$56&gt;$F$56,$B$56&gt;$J$56),G350,IF($F$56&gt;$J$56,L350,IF($J$56&gt;$F$56,Q350,""))),IF($Y$62=2,G350,IF($Y$62=3,L350,IF($Y$62=4,Q350,""))))</f>
        <v>#DIV/0!</v>
      </c>
      <c r="V350" s="8" t="e">
        <f>IF($Y$62=1,IF(AND($B$56&gt;$F$56,$B$56&gt;$J$56),H350,IF($F$56&gt;$J$56,M350,IF($J$56&gt;$F$56,R350,""))),IF($Y$62=2,H350,IF($Y$62=3,M350,IF($Y$62=4,R350,""))))</f>
        <v>#DIV/0!</v>
      </c>
    </row>
    <row r="351" spans="2:22" hidden="1" x14ac:dyDescent="0.25">
      <c r="B351" s="8" t="s">
        <v>151</v>
      </c>
      <c r="C351" s="8">
        <f>V33</f>
        <v>0</v>
      </c>
      <c r="D351" s="8" t="e">
        <f t="shared" si="36"/>
        <v>#DIV/0!</v>
      </c>
      <c r="E351" s="8" t="e">
        <f t="shared" si="37"/>
        <v>#DIV/0!</v>
      </c>
      <c r="J351" s="8" t="e">
        <f t="shared" si="38"/>
        <v>#DIV/0!</v>
      </c>
      <c r="O351" s="8" t="e">
        <f t="shared" si="39"/>
        <v>#DIV/0!</v>
      </c>
    </row>
    <row r="352" spans="2:22" hidden="1" x14ac:dyDescent="0.25">
      <c r="B352" s="8" t="s">
        <v>151</v>
      </c>
      <c r="C352" s="8">
        <f>W33</f>
        <v>0</v>
      </c>
      <c r="D352" s="8" t="e">
        <f t="shared" si="36"/>
        <v>#DIV/0!</v>
      </c>
      <c r="E352" s="8" t="e">
        <f t="shared" si="37"/>
        <v>#DIV/0!</v>
      </c>
      <c r="J352" s="8" t="e">
        <f t="shared" si="38"/>
        <v>#DIV/0!</v>
      </c>
      <c r="O352" s="8" t="e">
        <f t="shared" si="39"/>
        <v>#DIV/0!</v>
      </c>
    </row>
    <row r="353" spans="2:22" hidden="1" x14ac:dyDescent="0.25">
      <c r="B353" s="8" t="s">
        <v>152</v>
      </c>
      <c r="C353" s="8">
        <f>U34</f>
        <v>0</v>
      </c>
      <c r="D353" s="8" t="e">
        <f t="shared" si="36"/>
        <v>#DIV/0!</v>
      </c>
      <c r="E353" s="8" t="e">
        <f t="shared" si="37"/>
        <v>#DIV/0!</v>
      </c>
      <c r="F353" s="8" t="e">
        <f>AVERAGE(E353:E355)</f>
        <v>#DIV/0!</v>
      </c>
      <c r="G353" s="8" t="e">
        <f>_xlfn.STDEV.P(E353:E355)</f>
        <v>#DIV/0!</v>
      </c>
      <c r="H353" s="8" t="e">
        <f>IF(AND(F353&lt;$B$46, F353&gt;$B$52),$B$425,$B$426)</f>
        <v>#DIV/0!</v>
      </c>
      <c r="J353" s="8" t="e">
        <f t="shared" si="38"/>
        <v>#DIV/0!</v>
      </c>
      <c r="K353" s="8" t="e">
        <f>AVERAGE(J353:J355)</f>
        <v>#DIV/0!</v>
      </c>
      <c r="L353" s="8" t="e">
        <f>_xlfn.STDEV.P(J353:J355)</f>
        <v>#DIV/0!</v>
      </c>
      <c r="M353" s="8" t="e">
        <f>IF(AND(K353&lt;$B$47, K353&gt;$B$52),$B$425,$B$426)</f>
        <v>#DIV/0!</v>
      </c>
      <c r="O353" s="8" t="e">
        <f t="shared" si="39"/>
        <v>#DIV/0!</v>
      </c>
      <c r="P353" s="8" t="e">
        <f>AVERAGE(O353:O355)</f>
        <v>#DIV/0!</v>
      </c>
      <c r="Q353" s="8" t="e">
        <f>_xlfn.STDEV.P(O353:O355)</f>
        <v>#DIV/0!</v>
      </c>
      <c r="R353" s="8" t="e">
        <f>IF(AND(P353&lt;$B$46,P353&gt;$B$51),$B$425,$B$426)</f>
        <v>#DIV/0!</v>
      </c>
      <c r="T353" s="8" t="e">
        <f>IF($Y$62=1,IF(AND($B$56&gt;$F$56,$B$56&gt;$J$56),F353,IF($F$56&gt;$J$56,K353,IF($J$56&gt;$F$56,P353,""))),IF($Y$62=2,F353,IF($Y$62=3,K353,IF($Y$62=4,P353,""))))</f>
        <v>#DIV/0!</v>
      </c>
      <c r="U353" s="8" t="e">
        <f>IF($Y$62=1,IF(AND($B$56&gt;$F$56,$B$56&gt;$J$56),G353,IF($F$56&gt;$J$56,L353,IF($J$56&gt;$F$56,Q353,""))),IF($Y$62=2,G353,IF($Y$62=3,L353,IF($Y$62=4,Q353,""))))</f>
        <v>#DIV/0!</v>
      </c>
      <c r="V353" s="8" t="e">
        <f>IF($Y$62=1,IF(AND($B$56&gt;$F$56,$B$56&gt;$J$56),H353,IF($F$56&gt;$J$56,M353,IF($J$56&gt;$F$56,R353,""))),IF($Y$62=2,H353,IF($Y$62=3,M353,IF($Y$62=4,R353,""))))</f>
        <v>#DIV/0!</v>
      </c>
    </row>
    <row r="354" spans="2:22" hidden="1" x14ac:dyDescent="0.25">
      <c r="B354" s="8" t="s">
        <v>152</v>
      </c>
      <c r="C354" s="8">
        <f>V34</f>
        <v>0</v>
      </c>
      <c r="D354" s="8" t="e">
        <f t="shared" si="36"/>
        <v>#DIV/0!</v>
      </c>
      <c r="E354" s="8" t="e">
        <f t="shared" si="37"/>
        <v>#DIV/0!</v>
      </c>
      <c r="J354" s="8" t="e">
        <f t="shared" si="38"/>
        <v>#DIV/0!</v>
      </c>
      <c r="O354" s="8" t="e">
        <f t="shared" si="39"/>
        <v>#DIV/0!</v>
      </c>
    </row>
    <row r="355" spans="2:22" hidden="1" x14ac:dyDescent="0.25">
      <c r="B355" s="8" t="s">
        <v>152</v>
      </c>
      <c r="C355" s="8">
        <f>W34</f>
        <v>0</v>
      </c>
      <c r="D355" s="8" t="e">
        <f t="shared" si="36"/>
        <v>#DIV/0!</v>
      </c>
      <c r="E355" s="8" t="e">
        <f t="shared" si="37"/>
        <v>#DIV/0!</v>
      </c>
      <c r="J355" s="8" t="e">
        <f t="shared" si="38"/>
        <v>#DIV/0!</v>
      </c>
      <c r="O355" s="8" t="e">
        <f t="shared" si="39"/>
        <v>#DIV/0!</v>
      </c>
    </row>
    <row r="356" spans="2:22" hidden="1" x14ac:dyDescent="0.25">
      <c r="B356" s="8" t="s">
        <v>153</v>
      </c>
      <c r="C356" s="8">
        <f>U35</f>
        <v>0</v>
      </c>
      <c r="D356" s="8" t="e">
        <f t="shared" si="36"/>
        <v>#DIV/0!</v>
      </c>
      <c r="E356" s="8" t="e">
        <f t="shared" si="37"/>
        <v>#DIV/0!</v>
      </c>
      <c r="F356" s="8" t="e">
        <f>AVERAGE(E356:E358)</f>
        <v>#DIV/0!</v>
      </c>
      <c r="G356" s="8" t="e">
        <f>_xlfn.STDEV.P(E356:E358)</f>
        <v>#DIV/0!</v>
      </c>
      <c r="H356" s="8" t="e">
        <f>IF(AND(F356&lt;$B$46, F356&gt;$B$52),$B$425,$B$426)</f>
        <v>#DIV/0!</v>
      </c>
      <c r="J356" s="8" t="e">
        <f t="shared" si="38"/>
        <v>#DIV/0!</v>
      </c>
      <c r="K356" s="8" t="e">
        <f>AVERAGE(J356:J358)</f>
        <v>#DIV/0!</v>
      </c>
      <c r="L356" s="8" t="e">
        <f>_xlfn.STDEV.P(J356:J358)</f>
        <v>#DIV/0!</v>
      </c>
      <c r="M356" s="8" t="e">
        <f>IF(AND(K356&lt;$B$47, K356&gt;$B$52),$B$425,$B$426)</f>
        <v>#DIV/0!</v>
      </c>
      <c r="O356" s="8" t="e">
        <f t="shared" si="39"/>
        <v>#DIV/0!</v>
      </c>
      <c r="P356" s="8" t="e">
        <f>AVERAGE(O356:O358)</f>
        <v>#DIV/0!</v>
      </c>
      <c r="Q356" s="8" t="e">
        <f>_xlfn.STDEV.P(O356:O358)</f>
        <v>#DIV/0!</v>
      </c>
      <c r="R356" s="8" t="e">
        <f>IF(AND(P356&lt;$B$46,P356&gt;$B$51),$B$425,$B$426)</f>
        <v>#DIV/0!</v>
      </c>
      <c r="T356" s="8" t="e">
        <f>IF($Y$62=1,IF(AND($B$56&gt;$F$56,$B$56&gt;$J$56),F356,IF($F$56&gt;$J$56,K356,IF($J$56&gt;$F$56,P356,""))),IF($Y$62=2,F356,IF($Y$62=3,K356,IF($Y$62=4,P356,""))))</f>
        <v>#DIV/0!</v>
      </c>
      <c r="U356" s="8" t="e">
        <f>IF($Y$62=1,IF(AND($B$56&gt;$F$56,$B$56&gt;$J$56),G356,IF($F$56&gt;$J$56,L356,IF($J$56&gt;$F$56,Q356,""))),IF($Y$62=2,G356,IF($Y$62=3,L356,IF($Y$62=4,Q356,""))))</f>
        <v>#DIV/0!</v>
      </c>
      <c r="V356" s="8" t="e">
        <f>IF($Y$62=1,IF(AND($B$56&gt;$F$56,$B$56&gt;$J$56),H356,IF($F$56&gt;$J$56,M356,IF($J$56&gt;$F$56,R356,""))),IF($Y$62=2,H356,IF($Y$62=3,M356,IF($Y$62=4,R356,""))))</f>
        <v>#DIV/0!</v>
      </c>
    </row>
    <row r="357" spans="2:22" hidden="1" x14ac:dyDescent="0.25">
      <c r="B357" s="8" t="s">
        <v>153</v>
      </c>
      <c r="C357" s="8">
        <f>V35</f>
        <v>0</v>
      </c>
      <c r="D357" s="8" t="e">
        <f t="shared" si="36"/>
        <v>#DIV/0!</v>
      </c>
      <c r="E357" s="8" t="e">
        <f t="shared" si="37"/>
        <v>#DIV/0!</v>
      </c>
      <c r="J357" s="8" t="e">
        <f t="shared" si="38"/>
        <v>#DIV/0!</v>
      </c>
      <c r="O357" s="8" t="e">
        <f t="shared" si="39"/>
        <v>#DIV/0!</v>
      </c>
    </row>
    <row r="358" spans="2:22" hidden="1" x14ac:dyDescent="0.25">
      <c r="B358" s="8" t="s">
        <v>153</v>
      </c>
      <c r="C358" s="8">
        <f>W35</f>
        <v>0</v>
      </c>
      <c r="D358" s="8" t="e">
        <f t="shared" si="36"/>
        <v>#DIV/0!</v>
      </c>
      <c r="E358" s="8" t="e">
        <f t="shared" si="37"/>
        <v>#DIV/0!</v>
      </c>
      <c r="J358" s="8" t="e">
        <f t="shared" si="38"/>
        <v>#DIV/0!</v>
      </c>
      <c r="O358" s="8" t="e">
        <f t="shared" si="39"/>
        <v>#DIV/0!</v>
      </c>
    </row>
    <row r="359" spans="2:22" hidden="1" x14ac:dyDescent="0.25">
      <c r="B359" s="8" t="s">
        <v>154</v>
      </c>
      <c r="C359" s="8">
        <f>U36</f>
        <v>0</v>
      </c>
      <c r="D359" s="8" t="e">
        <f t="shared" si="36"/>
        <v>#DIV/0!</v>
      </c>
      <c r="E359" s="8" t="e">
        <f t="shared" si="37"/>
        <v>#DIV/0!</v>
      </c>
      <c r="F359" s="8" t="e">
        <f>AVERAGE(E359:E361)</f>
        <v>#DIV/0!</v>
      </c>
      <c r="G359" s="8" t="e">
        <f>_xlfn.STDEV.P(E359:E361)</f>
        <v>#DIV/0!</v>
      </c>
      <c r="H359" s="8" t="e">
        <f>IF(AND(F359&lt;$B$46, F359&gt;$B$52),$B$425,$B$426)</f>
        <v>#DIV/0!</v>
      </c>
      <c r="J359" s="8" t="e">
        <f t="shared" si="38"/>
        <v>#DIV/0!</v>
      </c>
      <c r="K359" s="8" t="e">
        <f>AVERAGE(J359:J361)</f>
        <v>#DIV/0!</v>
      </c>
      <c r="L359" s="8" t="e">
        <f>_xlfn.STDEV.P(J359:J361)</f>
        <v>#DIV/0!</v>
      </c>
      <c r="M359" s="8" t="e">
        <f>IF(AND(K359&lt;$B$47, K359&gt;$B$52),$B$425,$B$426)</f>
        <v>#DIV/0!</v>
      </c>
      <c r="O359" s="8" t="e">
        <f t="shared" si="39"/>
        <v>#DIV/0!</v>
      </c>
      <c r="P359" s="8" t="e">
        <f>AVERAGE(O359:O361)</f>
        <v>#DIV/0!</v>
      </c>
      <c r="Q359" s="8" t="e">
        <f>_xlfn.STDEV.P(O359:O361)</f>
        <v>#DIV/0!</v>
      </c>
      <c r="R359" s="8" t="e">
        <f>IF(AND(P359&lt;$B$46,P359&gt;$B$51),$B$425,$B$426)</f>
        <v>#DIV/0!</v>
      </c>
      <c r="T359" s="8" t="e">
        <f>IF($Y$62=1,IF(AND($B$56&gt;$F$56,$B$56&gt;$J$56),F359,IF($F$56&gt;$J$56,K359,IF($J$56&gt;$F$56,P359,""))),IF($Y$62=2,F359,IF($Y$62=3,K359,IF($Y$62=4,P359,""))))</f>
        <v>#DIV/0!</v>
      </c>
      <c r="U359" s="8" t="e">
        <f>IF($Y$62=1,IF(AND($B$56&gt;$F$56,$B$56&gt;$J$56),G359,IF($F$56&gt;$J$56,L359,IF($J$56&gt;$F$56,Q359,""))),IF($Y$62=2,G359,IF($Y$62=3,L359,IF($Y$62=4,Q359,""))))</f>
        <v>#DIV/0!</v>
      </c>
      <c r="V359" s="8" t="e">
        <f>IF($Y$62=1,IF(AND($B$56&gt;$F$56,$B$56&gt;$J$56),H359,IF($F$56&gt;$J$56,M359,IF($J$56&gt;$F$56,R359,""))),IF($Y$62=2,H359,IF($Y$62=3,M359,IF($Y$62=4,R359,""))))</f>
        <v>#DIV/0!</v>
      </c>
    </row>
    <row r="360" spans="2:22" hidden="1" x14ac:dyDescent="0.25">
      <c r="B360" s="8" t="s">
        <v>154</v>
      </c>
      <c r="C360" s="8">
        <f>V36</f>
        <v>0</v>
      </c>
      <c r="D360" s="8" t="e">
        <f t="shared" si="36"/>
        <v>#DIV/0!</v>
      </c>
      <c r="E360" s="8" t="e">
        <f t="shared" si="37"/>
        <v>#DIV/0!</v>
      </c>
      <c r="J360" s="8" t="e">
        <f t="shared" si="38"/>
        <v>#DIV/0!</v>
      </c>
      <c r="O360" s="8" t="e">
        <f t="shared" si="39"/>
        <v>#DIV/0!</v>
      </c>
    </row>
    <row r="361" spans="2:22" hidden="1" x14ac:dyDescent="0.25">
      <c r="B361" s="8" t="s">
        <v>154</v>
      </c>
      <c r="C361" s="8">
        <f>W36</f>
        <v>0</v>
      </c>
      <c r="D361" s="8" t="e">
        <f t="shared" si="36"/>
        <v>#DIV/0!</v>
      </c>
      <c r="E361" s="8" t="e">
        <f t="shared" si="37"/>
        <v>#DIV/0!</v>
      </c>
      <c r="J361" s="8" t="e">
        <f t="shared" si="38"/>
        <v>#DIV/0!</v>
      </c>
      <c r="O361" s="8" t="e">
        <f t="shared" si="39"/>
        <v>#DIV/0!</v>
      </c>
    </row>
    <row r="362" spans="2:22" hidden="1" x14ac:dyDescent="0.25">
      <c r="B362" s="8" t="s">
        <v>155</v>
      </c>
      <c r="C362" s="8">
        <f>U37</f>
        <v>0</v>
      </c>
      <c r="D362" s="8" t="e">
        <f t="shared" si="36"/>
        <v>#DIV/0!</v>
      </c>
      <c r="E362" s="8" t="e">
        <f t="shared" si="37"/>
        <v>#DIV/0!</v>
      </c>
      <c r="F362" s="8" t="e">
        <f>AVERAGE(E362:E364)</f>
        <v>#DIV/0!</v>
      </c>
      <c r="G362" s="8" t="e">
        <f>_xlfn.STDEV.P(E362:E364)</f>
        <v>#DIV/0!</v>
      </c>
      <c r="H362" s="8" t="e">
        <f>IF(AND(F362&lt;$B$46, F362&gt;$B$52),$B$425,$B$426)</f>
        <v>#DIV/0!</v>
      </c>
      <c r="J362" s="8" t="e">
        <f t="shared" si="38"/>
        <v>#DIV/0!</v>
      </c>
      <c r="K362" s="8" t="e">
        <f>AVERAGE(J362:J364)</f>
        <v>#DIV/0!</v>
      </c>
      <c r="L362" s="8" t="e">
        <f>_xlfn.STDEV.P(J362:J364)</f>
        <v>#DIV/0!</v>
      </c>
      <c r="M362" s="8" t="e">
        <f>IF(AND(K362&lt;$B$47, K362&gt;$B$52),$B$425,$B$426)</f>
        <v>#DIV/0!</v>
      </c>
      <c r="O362" s="8" t="e">
        <f t="shared" si="39"/>
        <v>#DIV/0!</v>
      </c>
      <c r="P362" s="8" t="e">
        <f>AVERAGE(O362:O364)</f>
        <v>#DIV/0!</v>
      </c>
      <c r="Q362" s="8" t="e">
        <f>_xlfn.STDEV.P(O362:O364)</f>
        <v>#DIV/0!</v>
      </c>
      <c r="R362" s="8" t="e">
        <f>IF(AND(P362&lt;$B$46,P362&gt;$B$51),$B$425,$B$426)</f>
        <v>#DIV/0!</v>
      </c>
      <c r="T362" s="8" t="e">
        <f>IF($Y$62=1,IF(AND($B$56&gt;$F$56,$B$56&gt;$J$56),F362,IF($F$56&gt;$J$56,K362,IF($J$56&gt;$F$56,P362,""))),IF($Y$62=2,F362,IF($Y$62=3,K362,IF($Y$62=4,P362,""))))</f>
        <v>#DIV/0!</v>
      </c>
      <c r="U362" s="8" t="e">
        <f>IF($Y$62=1,IF(AND($B$56&gt;$F$56,$B$56&gt;$J$56),G362,IF($F$56&gt;$J$56,L362,IF($J$56&gt;$F$56,Q362,""))),IF($Y$62=2,G362,IF($Y$62=3,L362,IF($Y$62=4,Q362,""))))</f>
        <v>#DIV/0!</v>
      </c>
      <c r="V362" s="8" t="e">
        <f>IF($Y$62=1,IF(AND($B$56&gt;$F$56,$B$56&gt;$J$56),H362,IF($F$56&gt;$J$56,M362,IF($J$56&gt;$F$56,R362,""))),IF($Y$62=2,H362,IF($Y$62=3,M362,IF($Y$62=4,R362,""))))</f>
        <v>#DIV/0!</v>
      </c>
    </row>
    <row r="363" spans="2:22" hidden="1" x14ac:dyDescent="0.25">
      <c r="B363" s="8" t="s">
        <v>155</v>
      </c>
      <c r="C363" s="8">
        <f>V37</f>
        <v>0</v>
      </c>
      <c r="D363" s="8" t="e">
        <f t="shared" si="36"/>
        <v>#DIV/0!</v>
      </c>
      <c r="E363" s="8" t="e">
        <f t="shared" si="37"/>
        <v>#DIV/0!</v>
      </c>
      <c r="J363" s="8" t="e">
        <f t="shared" si="38"/>
        <v>#DIV/0!</v>
      </c>
      <c r="O363" s="8" t="e">
        <f t="shared" si="39"/>
        <v>#DIV/0!</v>
      </c>
    </row>
    <row r="364" spans="2:22" hidden="1" x14ac:dyDescent="0.25">
      <c r="B364" s="8" t="s">
        <v>155</v>
      </c>
      <c r="C364" s="8">
        <f>W37</f>
        <v>0</v>
      </c>
      <c r="D364" s="8" t="e">
        <f t="shared" si="36"/>
        <v>#DIV/0!</v>
      </c>
      <c r="E364" s="8" t="e">
        <f t="shared" si="37"/>
        <v>#DIV/0!</v>
      </c>
      <c r="J364" s="8" t="e">
        <f t="shared" si="38"/>
        <v>#DIV/0!</v>
      </c>
      <c r="O364" s="8" t="e">
        <f t="shared" si="39"/>
        <v>#DIV/0!</v>
      </c>
    </row>
    <row r="365" spans="2:22" hidden="1" x14ac:dyDescent="0.25">
      <c r="B365" s="8" t="s">
        <v>156</v>
      </c>
      <c r="C365" s="8">
        <f>U38</f>
        <v>0</v>
      </c>
      <c r="D365" s="8" t="e">
        <f t="shared" si="36"/>
        <v>#DIV/0!</v>
      </c>
      <c r="E365" s="8" t="e">
        <f t="shared" si="37"/>
        <v>#DIV/0!</v>
      </c>
      <c r="F365" s="8" t="e">
        <f>AVERAGE(E365:E367)</f>
        <v>#DIV/0!</v>
      </c>
      <c r="G365" s="8" t="e">
        <f>_xlfn.STDEV.P(E365:E367)</f>
        <v>#DIV/0!</v>
      </c>
      <c r="H365" s="8" t="e">
        <f>IF(AND(F365&lt;$B$46, F365&gt;$B$52),$B$425,$B$426)</f>
        <v>#DIV/0!</v>
      </c>
      <c r="J365" s="8" t="e">
        <f t="shared" si="38"/>
        <v>#DIV/0!</v>
      </c>
      <c r="K365" s="8" t="e">
        <f>AVERAGE(J365:J367)</f>
        <v>#DIV/0!</v>
      </c>
      <c r="L365" s="8" t="e">
        <f>_xlfn.STDEV.P(J365:J367)</f>
        <v>#DIV/0!</v>
      </c>
      <c r="M365" s="8" t="e">
        <f>IF(AND(K365&lt;$B$47, K365&gt;$B$52),$B$425,$B$426)</f>
        <v>#DIV/0!</v>
      </c>
      <c r="O365" s="8" t="e">
        <f t="shared" si="39"/>
        <v>#DIV/0!</v>
      </c>
      <c r="P365" s="8" t="e">
        <f>AVERAGE(O365:O367)</f>
        <v>#DIV/0!</v>
      </c>
      <c r="Q365" s="8" t="e">
        <f>_xlfn.STDEV.P(O365:O367)</f>
        <v>#DIV/0!</v>
      </c>
      <c r="R365" s="8" t="e">
        <f>IF(AND(P365&lt;$B$46,P365&gt;$B$51),$B$425,$B$426)</f>
        <v>#DIV/0!</v>
      </c>
      <c r="T365" s="8" t="e">
        <f>IF($Y$62=1,IF(AND($B$56&gt;$F$56,$B$56&gt;$J$56),F365,IF($F$56&gt;$J$56,K365,IF($J$56&gt;$F$56,P365,""))),IF($Y$62=2,F365,IF($Y$62=3,K365,IF($Y$62=4,P365,""))))</f>
        <v>#DIV/0!</v>
      </c>
      <c r="U365" s="8" t="e">
        <f>IF($Y$62=1,IF(AND($B$56&gt;$F$56,$B$56&gt;$J$56),G365,IF($F$56&gt;$J$56,L365,IF($J$56&gt;$F$56,Q365,""))),IF($Y$62=2,G365,IF($Y$62=3,L365,IF($Y$62=4,Q365,""))))</f>
        <v>#DIV/0!</v>
      </c>
      <c r="V365" s="8" t="e">
        <f>IF($Y$62=1,IF(AND($B$56&gt;$F$56,$B$56&gt;$J$56),H365,IF($F$56&gt;$J$56,M365,IF($J$56&gt;$F$56,R365,""))),IF($Y$62=2,H365,IF($Y$62=3,M365,IF($Y$62=4,R365,""))))</f>
        <v>#DIV/0!</v>
      </c>
    </row>
    <row r="366" spans="2:22" hidden="1" x14ac:dyDescent="0.25">
      <c r="B366" s="8" t="s">
        <v>156</v>
      </c>
      <c r="C366" s="8">
        <f>V38</f>
        <v>0</v>
      </c>
      <c r="D366" s="8" t="e">
        <f t="shared" si="36"/>
        <v>#DIV/0!</v>
      </c>
      <c r="E366" s="8" t="e">
        <f t="shared" si="37"/>
        <v>#DIV/0!</v>
      </c>
      <c r="J366" s="8" t="e">
        <f t="shared" si="38"/>
        <v>#DIV/0!</v>
      </c>
      <c r="O366" s="8" t="e">
        <f t="shared" si="39"/>
        <v>#DIV/0!</v>
      </c>
    </row>
    <row r="367" spans="2:22" hidden="1" x14ac:dyDescent="0.25">
      <c r="B367" s="8" t="s">
        <v>156</v>
      </c>
      <c r="C367" s="8">
        <f>W38</f>
        <v>0</v>
      </c>
      <c r="D367" s="8" t="e">
        <f t="shared" si="36"/>
        <v>#DIV/0!</v>
      </c>
      <c r="E367" s="8" t="e">
        <f t="shared" si="37"/>
        <v>#DIV/0!</v>
      </c>
      <c r="J367" s="8" t="e">
        <f t="shared" si="38"/>
        <v>#DIV/0!</v>
      </c>
      <c r="O367" s="8" t="e">
        <f t="shared" si="39"/>
        <v>#DIV/0!</v>
      </c>
    </row>
    <row r="368" spans="2:22" hidden="1" x14ac:dyDescent="0.25">
      <c r="B368" s="8" t="s">
        <v>157</v>
      </c>
      <c r="C368" s="8">
        <f>U39</f>
        <v>0</v>
      </c>
      <c r="D368" s="8" t="e">
        <f t="shared" si="36"/>
        <v>#DIV/0!</v>
      </c>
      <c r="E368" s="8" t="e">
        <f t="shared" si="37"/>
        <v>#DIV/0!</v>
      </c>
      <c r="F368" s="8" t="e">
        <f>AVERAGE(E368:E370)</f>
        <v>#DIV/0!</v>
      </c>
      <c r="G368" s="8" t="e">
        <f>_xlfn.STDEV.P(E368:E370)</f>
        <v>#DIV/0!</v>
      </c>
      <c r="H368" s="8" t="e">
        <f>IF(AND(F368&lt;$B$46, F368&gt;$B$52),$B$425,$B$426)</f>
        <v>#DIV/0!</v>
      </c>
      <c r="J368" s="8" t="e">
        <f t="shared" si="38"/>
        <v>#DIV/0!</v>
      </c>
      <c r="K368" s="8" t="e">
        <f>AVERAGE(J368:J370)</f>
        <v>#DIV/0!</v>
      </c>
      <c r="L368" s="8" t="e">
        <f>_xlfn.STDEV.P(J368:J370)</f>
        <v>#DIV/0!</v>
      </c>
      <c r="M368" s="8" t="e">
        <f>IF(AND(K368&lt;$B$47, K368&gt;$B$52),$B$425,$B$426)</f>
        <v>#DIV/0!</v>
      </c>
      <c r="O368" s="8" t="e">
        <f t="shared" si="39"/>
        <v>#DIV/0!</v>
      </c>
      <c r="P368" s="8" t="e">
        <f>AVERAGE(O368:O370)</f>
        <v>#DIV/0!</v>
      </c>
      <c r="Q368" s="8" t="e">
        <f>_xlfn.STDEV.P(O368:O370)</f>
        <v>#DIV/0!</v>
      </c>
      <c r="R368" s="8" t="e">
        <f>IF(AND(P368&lt;$B$46,P368&gt;$B$51),$B$425,$B$426)</f>
        <v>#DIV/0!</v>
      </c>
      <c r="T368" s="8" t="e">
        <f>IF($Y$62=1,IF(AND($B$56&gt;$F$56,$B$56&gt;$J$56),F368,IF($F$56&gt;$J$56,K368,IF($J$56&gt;$F$56,P368,""))),IF($Y$62=2,F368,IF($Y$62=3,K368,IF($Y$62=4,P368,""))))</f>
        <v>#DIV/0!</v>
      </c>
      <c r="U368" s="8" t="e">
        <f>IF($Y$62=1,IF(AND($B$56&gt;$F$56,$B$56&gt;$J$56),G368,IF($F$56&gt;$J$56,L368,IF($J$56&gt;$F$56,Q368,""))),IF($Y$62=2,G368,IF($Y$62=3,L368,IF($Y$62=4,Q368,""))))</f>
        <v>#DIV/0!</v>
      </c>
      <c r="V368" s="8" t="e">
        <f>IF($Y$62=1,IF(AND($B$56&gt;$F$56,$B$56&gt;$J$56),H368,IF($F$56&gt;$J$56,M368,IF($J$56&gt;$F$56,R368,""))),IF($Y$62=2,H368,IF($Y$62=3,M368,IF($Y$62=4,R368,""))))</f>
        <v>#DIV/0!</v>
      </c>
    </row>
    <row r="369" spans="2:22" hidden="1" x14ac:dyDescent="0.25">
      <c r="B369" s="8" t="s">
        <v>157</v>
      </c>
      <c r="C369" s="8">
        <f>V39</f>
        <v>0</v>
      </c>
      <c r="D369" s="8" t="e">
        <f t="shared" si="36"/>
        <v>#DIV/0!</v>
      </c>
      <c r="E369" s="8" t="e">
        <f t="shared" si="37"/>
        <v>#DIV/0!</v>
      </c>
      <c r="J369" s="8" t="e">
        <f t="shared" si="38"/>
        <v>#DIV/0!</v>
      </c>
      <c r="O369" s="8" t="e">
        <f t="shared" si="39"/>
        <v>#DIV/0!</v>
      </c>
    </row>
    <row r="370" spans="2:22" hidden="1" x14ac:dyDescent="0.25">
      <c r="B370" s="8" t="s">
        <v>157</v>
      </c>
      <c r="C370" s="8">
        <f>W39</f>
        <v>0</v>
      </c>
      <c r="D370" s="8" t="e">
        <f t="shared" si="36"/>
        <v>#DIV/0!</v>
      </c>
      <c r="E370" s="8" t="e">
        <f t="shared" si="37"/>
        <v>#DIV/0!</v>
      </c>
      <c r="J370" s="8" t="e">
        <f t="shared" si="38"/>
        <v>#DIV/0!</v>
      </c>
      <c r="O370" s="8" t="e">
        <f t="shared" si="39"/>
        <v>#DIV/0!</v>
      </c>
    </row>
    <row r="371" spans="2:22" hidden="1" x14ac:dyDescent="0.25">
      <c r="B371" s="8" t="s">
        <v>158</v>
      </c>
      <c r="C371" s="8">
        <f>U40</f>
        <v>0</v>
      </c>
      <c r="D371" s="8" t="e">
        <f t="shared" si="36"/>
        <v>#DIV/0!</v>
      </c>
      <c r="E371" s="8" t="e">
        <f t="shared" si="37"/>
        <v>#DIV/0!</v>
      </c>
      <c r="F371" s="8" t="e">
        <f>AVERAGE(E371:E373)</f>
        <v>#DIV/0!</v>
      </c>
      <c r="G371" s="8" t="e">
        <f>_xlfn.STDEV.P(E371:E373)</f>
        <v>#DIV/0!</v>
      </c>
      <c r="H371" s="8" t="e">
        <f>IF(AND(F371&lt;$B$46, F371&gt;$B$52),$B$425,$B$426)</f>
        <v>#DIV/0!</v>
      </c>
      <c r="J371" s="8" t="e">
        <f t="shared" si="38"/>
        <v>#DIV/0!</v>
      </c>
      <c r="K371" s="8" t="e">
        <f>AVERAGE(J371:J373)</f>
        <v>#DIV/0!</v>
      </c>
      <c r="L371" s="8" t="e">
        <f>_xlfn.STDEV.P(J371:J373)</f>
        <v>#DIV/0!</v>
      </c>
      <c r="M371" s="8" t="e">
        <f>IF(AND(K371&lt;$B$47, K371&gt;$B$52),$B$425,$B$426)</f>
        <v>#DIV/0!</v>
      </c>
      <c r="O371" s="8" t="e">
        <f t="shared" si="39"/>
        <v>#DIV/0!</v>
      </c>
      <c r="P371" s="8" t="e">
        <f>AVERAGE(O371:O373)</f>
        <v>#DIV/0!</v>
      </c>
      <c r="Q371" s="8" t="e">
        <f>_xlfn.STDEV.P(O371:O373)</f>
        <v>#DIV/0!</v>
      </c>
      <c r="R371" s="8" t="e">
        <f>IF(AND(P371&lt;$B$46,P371&gt;$B$51),$B$425,$B$426)</f>
        <v>#DIV/0!</v>
      </c>
      <c r="T371" s="8" t="e">
        <f>IF($Y$62=1,IF(AND($B$56&gt;$F$56,$B$56&gt;$J$56),F371,IF($F$56&gt;$J$56,K371,IF($J$56&gt;$F$56,P371,""))),IF($Y$62=2,F371,IF($Y$62=3,K371,IF($Y$62=4,P371,""))))</f>
        <v>#DIV/0!</v>
      </c>
      <c r="U371" s="8" t="e">
        <f>IF($Y$62=1,IF(AND($B$56&gt;$F$56,$B$56&gt;$J$56),G371,IF($F$56&gt;$J$56,L371,IF($J$56&gt;$F$56,Q371,""))),IF($Y$62=2,G371,IF($Y$62=3,L371,IF($Y$62=4,Q371,""))))</f>
        <v>#DIV/0!</v>
      </c>
      <c r="V371" s="8" t="e">
        <f>IF($Y$62=1,IF(AND($B$56&gt;$F$56,$B$56&gt;$J$56),H371,IF($F$56&gt;$J$56,M371,IF($J$56&gt;$F$56,R371,""))),IF($Y$62=2,H371,IF($Y$62=3,M371,IF($Y$62=4,R371,""))))</f>
        <v>#DIV/0!</v>
      </c>
    </row>
    <row r="372" spans="2:22" hidden="1" x14ac:dyDescent="0.25">
      <c r="B372" s="8" t="s">
        <v>158</v>
      </c>
      <c r="C372" s="8">
        <f>V40</f>
        <v>0</v>
      </c>
      <c r="D372" s="8" t="e">
        <f t="shared" si="36"/>
        <v>#DIV/0!</v>
      </c>
      <c r="E372" s="8" t="e">
        <f t="shared" si="37"/>
        <v>#DIV/0!</v>
      </c>
      <c r="J372" s="8" t="e">
        <f t="shared" si="38"/>
        <v>#DIV/0!</v>
      </c>
      <c r="O372" s="8" t="e">
        <f t="shared" si="39"/>
        <v>#DIV/0!</v>
      </c>
    </row>
    <row r="373" spans="2:22" hidden="1" x14ac:dyDescent="0.25">
      <c r="B373" s="8" t="s">
        <v>158</v>
      </c>
      <c r="C373" s="8">
        <f>W40</f>
        <v>0</v>
      </c>
      <c r="D373" s="8" t="e">
        <f t="shared" si="36"/>
        <v>#DIV/0!</v>
      </c>
      <c r="E373" s="8" t="e">
        <f t="shared" si="37"/>
        <v>#DIV/0!</v>
      </c>
      <c r="J373" s="8" t="e">
        <f t="shared" si="38"/>
        <v>#DIV/0!</v>
      </c>
      <c r="O373" s="8" t="e">
        <f t="shared" si="39"/>
        <v>#DIV/0!</v>
      </c>
    </row>
    <row r="374" spans="2:22" hidden="1" x14ac:dyDescent="0.25">
      <c r="B374" s="8" t="s">
        <v>159</v>
      </c>
      <c r="C374" s="8">
        <f>X25</f>
        <v>0</v>
      </c>
      <c r="D374" s="8" t="e">
        <f t="shared" si="36"/>
        <v>#DIV/0!</v>
      </c>
      <c r="E374" s="8" t="e">
        <f>IF(D374&gt;0,(D374/$B$59)^(1/$C$59),"")</f>
        <v>#DIV/0!</v>
      </c>
      <c r="F374" s="8" t="e">
        <f>AVERAGE(E374:E376)</f>
        <v>#DIV/0!</v>
      </c>
      <c r="G374" s="8" t="e">
        <f>_xlfn.STDEV.P(E374:E376)</f>
        <v>#DIV/0!</v>
      </c>
      <c r="H374" s="8" t="e">
        <f>IF(AND(F374&lt;$B$46, F374&gt;$B$52),$B$425,$B$426)</f>
        <v>#DIV/0!</v>
      </c>
      <c r="J374" s="8" t="e">
        <f>IF(D374&gt;0,(D374/$F$59)^(1/$G$59),"")</f>
        <v>#DIV/0!</v>
      </c>
      <c r="K374" s="8" t="e">
        <f>AVERAGE(J374:J376)</f>
        <v>#DIV/0!</v>
      </c>
      <c r="L374" s="8" t="e">
        <f>_xlfn.STDEV.P(J374:J376)</f>
        <v>#DIV/0!</v>
      </c>
      <c r="M374" s="8" t="e">
        <f>IF(AND(K374&lt;$B$47, K374&gt;$B$52),$B$425,$B$426)</f>
        <v>#DIV/0!</v>
      </c>
      <c r="O374" s="8" t="e">
        <f>IF(D374&gt;0,(D374/$J$59)^(1/$K$59),"")</f>
        <v>#DIV/0!</v>
      </c>
      <c r="P374" s="8" t="e">
        <f>AVERAGE(O374:O376)</f>
        <v>#DIV/0!</v>
      </c>
      <c r="Q374" s="8" t="e">
        <f>_xlfn.STDEV.P(O374:O376)</f>
        <v>#DIV/0!</v>
      </c>
      <c r="R374" s="8" t="e">
        <f>IF(AND(P374&lt;$B$46,P374&gt;$B$51),$B$425,$B$426)</f>
        <v>#DIV/0!</v>
      </c>
      <c r="T374" s="8" t="e">
        <f>IF($Y$62=1,IF(AND($B$56&gt;$F$56,$B$56&gt;$J$56),F374,IF($F$56&gt;$J$56,K374,IF($J$56&gt;$F$56,P374,""))),IF($Y$62=2,F374,IF($Y$62=3,K374,IF($Y$62=4,P374,""))))</f>
        <v>#DIV/0!</v>
      </c>
      <c r="U374" s="8" t="e">
        <f>IF($Y$62=1,IF(AND($B$56&gt;$F$56,$B$56&gt;$J$56),G374,IF($F$56&gt;$J$56,L374,IF($J$56&gt;$F$56,Q374,""))),IF($Y$62=2,G374,IF($Y$62=3,L374,IF($Y$62=4,Q374,""))))</f>
        <v>#DIV/0!</v>
      </c>
      <c r="V374" s="8" t="e">
        <f>IF($Y$62=1,IF(AND($B$56&gt;$F$56,$B$56&gt;$J$56),H374,IF($F$56&gt;$J$56,M374,IF($J$56&gt;$F$56,R374,""))),IF($Y$62=2,H374,IF($Y$62=3,M374,IF($Y$62=4,R374,""))))</f>
        <v>#DIV/0!</v>
      </c>
    </row>
    <row r="375" spans="2:22" hidden="1" x14ac:dyDescent="0.25">
      <c r="B375" s="8" t="s">
        <v>159</v>
      </c>
      <c r="C375" s="8">
        <f>Y25</f>
        <v>0</v>
      </c>
      <c r="D375" s="8" t="e">
        <f t="shared" si="36"/>
        <v>#DIV/0!</v>
      </c>
      <c r="E375" s="8" t="e">
        <f t="shared" ref="E375:E397" si="40">IF(D375&gt;0,(D375/$B$59)^(1/$C$59),"")</f>
        <v>#DIV/0!</v>
      </c>
      <c r="J375" s="8" t="e">
        <f t="shared" ref="J375:J397" si="41">IF(D375&gt;0,(D375/$F$59)^(1/$G$59),"")</f>
        <v>#DIV/0!</v>
      </c>
      <c r="O375" s="8" t="e">
        <f t="shared" ref="O375:O397" si="42">IF(D375&gt;0,(D375/$J$59)^(1/$K$59),"")</f>
        <v>#DIV/0!</v>
      </c>
    </row>
    <row r="376" spans="2:22" hidden="1" x14ac:dyDescent="0.25">
      <c r="B376" s="8" t="s">
        <v>159</v>
      </c>
      <c r="C376" s="8">
        <f>Z25</f>
        <v>0</v>
      </c>
      <c r="D376" s="8" t="e">
        <f t="shared" si="36"/>
        <v>#DIV/0!</v>
      </c>
      <c r="E376" s="8" t="e">
        <f t="shared" si="40"/>
        <v>#DIV/0!</v>
      </c>
      <c r="J376" s="8" t="e">
        <f t="shared" si="41"/>
        <v>#DIV/0!</v>
      </c>
      <c r="O376" s="8" t="e">
        <f t="shared" si="42"/>
        <v>#DIV/0!</v>
      </c>
    </row>
    <row r="377" spans="2:22" hidden="1" x14ac:dyDescent="0.25">
      <c r="B377" s="8" t="s">
        <v>160</v>
      </c>
      <c r="C377" s="8">
        <f>X26</f>
        <v>0</v>
      </c>
      <c r="D377" s="8" t="e">
        <f t="shared" si="36"/>
        <v>#DIV/0!</v>
      </c>
      <c r="E377" s="8" t="e">
        <f t="shared" si="40"/>
        <v>#DIV/0!</v>
      </c>
      <c r="F377" s="8" t="e">
        <f>AVERAGE(E377:E379)</f>
        <v>#DIV/0!</v>
      </c>
      <c r="G377" s="8" t="e">
        <f>_xlfn.STDEV.P(E377:E379)</f>
        <v>#DIV/0!</v>
      </c>
      <c r="H377" s="8" t="e">
        <f>IF(AND(F377&lt;$B$46, F377&gt;$B$52),$B$425,$B$426)</f>
        <v>#DIV/0!</v>
      </c>
      <c r="J377" s="8" t="e">
        <f t="shared" si="41"/>
        <v>#DIV/0!</v>
      </c>
      <c r="K377" s="8" t="e">
        <f>AVERAGE(J377:J379)</f>
        <v>#DIV/0!</v>
      </c>
      <c r="L377" s="8" t="e">
        <f>_xlfn.STDEV.P(J377:J379)</f>
        <v>#DIV/0!</v>
      </c>
      <c r="M377" s="8" t="e">
        <f>IF(AND(K377&lt;$B$47, K377&gt;$B$52),$B$425,$B$426)</f>
        <v>#DIV/0!</v>
      </c>
      <c r="O377" s="8" t="e">
        <f t="shared" si="42"/>
        <v>#DIV/0!</v>
      </c>
      <c r="P377" s="8" t="e">
        <f>AVERAGE(O377:O379)</f>
        <v>#DIV/0!</v>
      </c>
      <c r="Q377" s="8" t="e">
        <f>_xlfn.STDEV.P(O377:O379)</f>
        <v>#DIV/0!</v>
      </c>
      <c r="R377" s="8" t="e">
        <f>IF(AND(P377&lt;$B$46,P377&gt;$B$51),$B$425,$B$426)</f>
        <v>#DIV/0!</v>
      </c>
      <c r="T377" s="8" t="e">
        <f>IF($Y$62=1,IF(AND($B$56&gt;$F$56,$B$56&gt;$J$56),F377,IF($F$56&gt;$J$56,K377,IF($J$56&gt;$F$56,P377,""))),IF($Y$62=2,F377,IF($Y$62=3,K377,IF($Y$62=4,P377,""))))</f>
        <v>#DIV/0!</v>
      </c>
      <c r="U377" s="8" t="e">
        <f>IF($Y$62=1,IF(AND($B$56&gt;$F$56,$B$56&gt;$J$56),G377,IF($F$56&gt;$J$56,L377,IF($J$56&gt;$F$56,Q377,""))),IF($Y$62=2,G377,IF($Y$62=3,L377,IF($Y$62=4,Q377,""))))</f>
        <v>#DIV/0!</v>
      </c>
      <c r="V377" s="8" t="e">
        <f>IF($Y$62=1,IF(AND($B$56&gt;$F$56,$B$56&gt;$J$56),H377,IF($F$56&gt;$J$56,M377,IF($J$56&gt;$F$56,R377,""))),IF($Y$62=2,H377,IF($Y$62=3,M377,IF($Y$62=4,R377,""))))</f>
        <v>#DIV/0!</v>
      </c>
    </row>
    <row r="378" spans="2:22" hidden="1" x14ac:dyDescent="0.25">
      <c r="B378" s="8" t="s">
        <v>160</v>
      </c>
      <c r="C378" s="8">
        <f>Y26</f>
        <v>0</v>
      </c>
      <c r="D378" s="8" t="e">
        <f t="shared" si="36"/>
        <v>#DIV/0!</v>
      </c>
      <c r="E378" s="8" t="e">
        <f t="shared" si="40"/>
        <v>#DIV/0!</v>
      </c>
      <c r="J378" s="8" t="e">
        <f t="shared" si="41"/>
        <v>#DIV/0!</v>
      </c>
      <c r="O378" s="8" t="e">
        <f t="shared" si="42"/>
        <v>#DIV/0!</v>
      </c>
    </row>
    <row r="379" spans="2:22" hidden="1" x14ac:dyDescent="0.25">
      <c r="B379" s="8" t="s">
        <v>160</v>
      </c>
      <c r="C379" s="8">
        <f>Z26</f>
        <v>0</v>
      </c>
      <c r="D379" s="8" t="e">
        <f t="shared" si="36"/>
        <v>#DIV/0!</v>
      </c>
      <c r="E379" s="8" t="e">
        <f t="shared" si="40"/>
        <v>#DIV/0!</v>
      </c>
      <c r="J379" s="8" t="e">
        <f t="shared" si="41"/>
        <v>#DIV/0!</v>
      </c>
      <c r="O379" s="8" t="e">
        <f t="shared" si="42"/>
        <v>#DIV/0!</v>
      </c>
    </row>
    <row r="380" spans="2:22" hidden="1" x14ac:dyDescent="0.25">
      <c r="B380" s="8" t="s">
        <v>161</v>
      </c>
      <c r="C380" s="8">
        <f>X27</f>
        <v>0</v>
      </c>
      <c r="D380" s="8" t="e">
        <f t="shared" si="36"/>
        <v>#DIV/0!</v>
      </c>
      <c r="E380" s="8" t="e">
        <f t="shared" si="40"/>
        <v>#DIV/0!</v>
      </c>
      <c r="F380" s="8" t="e">
        <f>AVERAGE(E380:E382)</f>
        <v>#DIV/0!</v>
      </c>
      <c r="G380" s="8" t="e">
        <f>_xlfn.STDEV.P(E380:E382)</f>
        <v>#DIV/0!</v>
      </c>
      <c r="H380" s="8" t="e">
        <f>IF(AND(F380&lt;$B$46, F380&gt;$B$52),$B$425,$B$426)</f>
        <v>#DIV/0!</v>
      </c>
      <c r="J380" s="8" t="e">
        <f t="shared" si="41"/>
        <v>#DIV/0!</v>
      </c>
      <c r="K380" s="8" t="e">
        <f>AVERAGE(J380:J382)</f>
        <v>#DIV/0!</v>
      </c>
      <c r="L380" s="8" t="e">
        <f>_xlfn.STDEV.P(J380:J382)</f>
        <v>#DIV/0!</v>
      </c>
      <c r="M380" s="8" t="e">
        <f>IF(AND(K380&lt;$B$47, K380&gt;$B$52),$B$425,$B$426)</f>
        <v>#DIV/0!</v>
      </c>
      <c r="O380" s="8" t="e">
        <f t="shared" si="42"/>
        <v>#DIV/0!</v>
      </c>
      <c r="P380" s="8" t="e">
        <f>AVERAGE(O380:O382)</f>
        <v>#DIV/0!</v>
      </c>
      <c r="Q380" s="8" t="e">
        <f>_xlfn.STDEV.P(O380:O382)</f>
        <v>#DIV/0!</v>
      </c>
      <c r="R380" s="8" t="e">
        <f>IF(AND(P380&lt;$B$46,P380&gt;$B$51),$B$425,$B$426)</f>
        <v>#DIV/0!</v>
      </c>
      <c r="T380" s="8" t="e">
        <f>IF($Y$62=1,IF(AND($B$56&gt;$F$56,$B$56&gt;$J$56),F380,IF($F$56&gt;$J$56,K380,IF($J$56&gt;$F$56,P380,""))),IF($Y$62=2,F380,IF($Y$62=3,K380,IF($Y$62=4,P380,""))))</f>
        <v>#DIV/0!</v>
      </c>
      <c r="U380" s="8" t="e">
        <f>IF($Y$62=1,IF(AND($B$56&gt;$F$56,$B$56&gt;$J$56),G380,IF($F$56&gt;$J$56,L380,IF($J$56&gt;$F$56,Q380,""))),IF($Y$62=2,G380,IF($Y$62=3,L380,IF($Y$62=4,Q380,""))))</f>
        <v>#DIV/0!</v>
      </c>
      <c r="V380" s="8" t="e">
        <f>IF($Y$62=1,IF(AND($B$56&gt;$F$56,$B$56&gt;$J$56),H380,IF($F$56&gt;$J$56,M380,IF($J$56&gt;$F$56,R380,""))),IF($Y$62=2,H380,IF($Y$62=3,M380,IF($Y$62=4,R380,""))))</f>
        <v>#DIV/0!</v>
      </c>
    </row>
    <row r="381" spans="2:22" hidden="1" x14ac:dyDescent="0.25">
      <c r="B381" s="8" t="s">
        <v>161</v>
      </c>
      <c r="C381" s="8">
        <f>Y27</f>
        <v>0</v>
      </c>
      <c r="D381" s="8" t="e">
        <f t="shared" si="36"/>
        <v>#DIV/0!</v>
      </c>
      <c r="E381" s="8" t="e">
        <f t="shared" si="40"/>
        <v>#DIV/0!</v>
      </c>
      <c r="J381" s="8" t="e">
        <f t="shared" si="41"/>
        <v>#DIV/0!</v>
      </c>
      <c r="O381" s="8" t="e">
        <f t="shared" si="42"/>
        <v>#DIV/0!</v>
      </c>
    </row>
    <row r="382" spans="2:22" hidden="1" x14ac:dyDescent="0.25">
      <c r="B382" s="8" t="s">
        <v>161</v>
      </c>
      <c r="C382" s="8">
        <f>Z27</f>
        <v>0</v>
      </c>
      <c r="D382" s="8" t="e">
        <f t="shared" si="36"/>
        <v>#DIV/0!</v>
      </c>
      <c r="E382" s="8" t="e">
        <f t="shared" si="40"/>
        <v>#DIV/0!</v>
      </c>
      <c r="J382" s="8" t="e">
        <f t="shared" si="41"/>
        <v>#DIV/0!</v>
      </c>
      <c r="O382" s="8" t="e">
        <f t="shared" si="42"/>
        <v>#DIV/0!</v>
      </c>
    </row>
    <row r="383" spans="2:22" hidden="1" x14ac:dyDescent="0.25">
      <c r="B383" s="8" t="s">
        <v>162</v>
      </c>
      <c r="C383" s="8">
        <f>X28</f>
        <v>0</v>
      </c>
      <c r="D383" s="8" t="e">
        <f t="shared" si="36"/>
        <v>#DIV/0!</v>
      </c>
      <c r="E383" s="8" t="e">
        <f t="shared" si="40"/>
        <v>#DIV/0!</v>
      </c>
      <c r="F383" s="8" t="e">
        <f>AVERAGE(E383:E385)</f>
        <v>#DIV/0!</v>
      </c>
      <c r="G383" s="8" t="e">
        <f>_xlfn.STDEV.P(E383:E385)</f>
        <v>#DIV/0!</v>
      </c>
      <c r="H383" s="8" t="e">
        <f>IF(AND(F383&lt;$B$46, F383&gt;$B$52),$B$425,$B$426)</f>
        <v>#DIV/0!</v>
      </c>
      <c r="J383" s="8" t="e">
        <f t="shared" si="41"/>
        <v>#DIV/0!</v>
      </c>
      <c r="K383" s="8" t="e">
        <f>AVERAGE(J383:J385)</f>
        <v>#DIV/0!</v>
      </c>
      <c r="L383" s="8" t="e">
        <f>_xlfn.STDEV.P(J383:J385)</f>
        <v>#DIV/0!</v>
      </c>
      <c r="M383" s="8" t="e">
        <f>IF(AND(K383&lt;$B$47, K383&gt;$B$52),$B$425,$B$426)</f>
        <v>#DIV/0!</v>
      </c>
      <c r="O383" s="8" t="e">
        <f t="shared" si="42"/>
        <v>#DIV/0!</v>
      </c>
      <c r="P383" s="8" t="e">
        <f>AVERAGE(O383:O385)</f>
        <v>#DIV/0!</v>
      </c>
      <c r="Q383" s="8" t="e">
        <f>_xlfn.STDEV.P(O383:O385)</f>
        <v>#DIV/0!</v>
      </c>
      <c r="R383" s="8" t="e">
        <f>IF(AND(P383&lt;$B$46,P383&gt;$B$51),$B$425,$B$426)</f>
        <v>#DIV/0!</v>
      </c>
      <c r="T383" s="8" t="e">
        <f>IF($Y$62=1,IF(AND($B$56&gt;$F$56,$B$56&gt;$J$56),F383,IF($F$56&gt;$J$56,K383,IF($J$56&gt;$F$56,P383,""))),IF($Y$62=2,F383,IF($Y$62=3,K383,IF($Y$62=4,P383,""))))</f>
        <v>#DIV/0!</v>
      </c>
      <c r="U383" s="8" t="e">
        <f>IF($Y$62=1,IF(AND($B$56&gt;$F$56,$B$56&gt;$J$56),G383,IF($F$56&gt;$J$56,L383,IF($J$56&gt;$F$56,Q383,""))),IF($Y$62=2,G383,IF($Y$62=3,L383,IF($Y$62=4,Q383,""))))</f>
        <v>#DIV/0!</v>
      </c>
      <c r="V383" s="8" t="e">
        <f>IF($Y$62=1,IF(AND($B$56&gt;$F$56,$B$56&gt;$J$56),H383,IF($F$56&gt;$J$56,M383,IF($J$56&gt;$F$56,R383,""))),IF($Y$62=2,H383,IF($Y$62=3,M383,IF($Y$62=4,R383,""))))</f>
        <v>#DIV/0!</v>
      </c>
    </row>
    <row r="384" spans="2:22" hidden="1" x14ac:dyDescent="0.25">
      <c r="B384" s="8" t="s">
        <v>162</v>
      </c>
      <c r="C384" s="8">
        <f>Y28</f>
        <v>0</v>
      </c>
      <c r="D384" s="8" t="e">
        <f t="shared" si="36"/>
        <v>#DIV/0!</v>
      </c>
      <c r="E384" s="8" t="e">
        <f t="shared" si="40"/>
        <v>#DIV/0!</v>
      </c>
      <c r="J384" s="8" t="e">
        <f t="shared" si="41"/>
        <v>#DIV/0!</v>
      </c>
      <c r="O384" s="8" t="e">
        <f t="shared" si="42"/>
        <v>#DIV/0!</v>
      </c>
    </row>
    <row r="385" spans="2:22" hidden="1" x14ac:dyDescent="0.25">
      <c r="B385" s="8" t="s">
        <v>162</v>
      </c>
      <c r="C385" s="8">
        <f>Z28</f>
        <v>0</v>
      </c>
      <c r="D385" s="8" t="e">
        <f t="shared" si="36"/>
        <v>#DIV/0!</v>
      </c>
      <c r="E385" s="8" t="e">
        <f t="shared" si="40"/>
        <v>#DIV/0!</v>
      </c>
      <c r="J385" s="8" t="e">
        <f t="shared" si="41"/>
        <v>#DIV/0!</v>
      </c>
      <c r="O385" s="8" t="e">
        <f t="shared" si="42"/>
        <v>#DIV/0!</v>
      </c>
    </row>
    <row r="386" spans="2:22" hidden="1" x14ac:dyDescent="0.25">
      <c r="B386" s="8" t="s">
        <v>163</v>
      </c>
      <c r="C386" s="8">
        <f>X29</f>
        <v>0</v>
      </c>
      <c r="D386" s="8" t="e">
        <f t="shared" si="36"/>
        <v>#DIV/0!</v>
      </c>
      <c r="E386" s="8" t="e">
        <f t="shared" si="40"/>
        <v>#DIV/0!</v>
      </c>
      <c r="F386" s="8" t="e">
        <f>AVERAGE(E386:E388)</f>
        <v>#DIV/0!</v>
      </c>
      <c r="G386" s="8" t="e">
        <f>_xlfn.STDEV.P(E386:E388)</f>
        <v>#DIV/0!</v>
      </c>
      <c r="H386" s="8" t="e">
        <f>IF(AND(F386&lt;$B$46, F386&gt;$B$52),$B$425,$B$426)</f>
        <v>#DIV/0!</v>
      </c>
      <c r="J386" s="8" t="e">
        <f t="shared" si="41"/>
        <v>#DIV/0!</v>
      </c>
      <c r="K386" s="8" t="e">
        <f>AVERAGE(J386:J388)</f>
        <v>#DIV/0!</v>
      </c>
      <c r="L386" s="8" t="e">
        <f>_xlfn.STDEV.P(J386:J388)</f>
        <v>#DIV/0!</v>
      </c>
      <c r="M386" s="8" t="e">
        <f>IF(AND(K386&lt;$B$47, K386&gt;$B$52),$B$425,$B$426)</f>
        <v>#DIV/0!</v>
      </c>
      <c r="O386" s="8" t="e">
        <f t="shared" si="42"/>
        <v>#DIV/0!</v>
      </c>
      <c r="P386" s="8" t="e">
        <f>AVERAGE(O386:O388)</f>
        <v>#DIV/0!</v>
      </c>
      <c r="Q386" s="8" t="e">
        <f>_xlfn.STDEV.P(O386:O388)</f>
        <v>#DIV/0!</v>
      </c>
      <c r="R386" s="8" t="e">
        <f>IF(AND(P386&lt;$B$46,P386&gt;$B$51),$B$425,$B$426)</f>
        <v>#DIV/0!</v>
      </c>
      <c r="T386" s="8" t="e">
        <f>IF($Y$62=1,IF(AND($B$56&gt;$F$56,$B$56&gt;$J$56),F386,IF($F$56&gt;$J$56,K386,IF($J$56&gt;$F$56,P386,""))),IF($Y$62=2,F386,IF($Y$62=3,K386,IF($Y$62=4,P386,""))))</f>
        <v>#DIV/0!</v>
      </c>
      <c r="U386" s="8" t="e">
        <f>IF($Y$62=1,IF(AND($B$56&gt;$F$56,$B$56&gt;$J$56),G386,IF($F$56&gt;$J$56,L386,IF($J$56&gt;$F$56,Q386,""))),IF($Y$62=2,G386,IF($Y$62=3,L386,IF($Y$62=4,Q386,""))))</f>
        <v>#DIV/0!</v>
      </c>
      <c r="V386" s="8" t="e">
        <f>IF($Y$62=1,IF(AND($B$56&gt;$F$56,$B$56&gt;$J$56),H386,IF($F$56&gt;$J$56,M386,IF($J$56&gt;$F$56,R386,""))),IF($Y$62=2,H386,IF($Y$62=3,M386,IF($Y$62=4,R386,""))))</f>
        <v>#DIV/0!</v>
      </c>
    </row>
    <row r="387" spans="2:22" hidden="1" x14ac:dyDescent="0.25">
      <c r="B387" s="8" t="s">
        <v>163</v>
      </c>
      <c r="C387" s="8">
        <f>Y29</f>
        <v>0</v>
      </c>
      <c r="D387" s="8" t="e">
        <f t="shared" si="36"/>
        <v>#DIV/0!</v>
      </c>
      <c r="E387" s="8" t="e">
        <f t="shared" si="40"/>
        <v>#DIV/0!</v>
      </c>
      <c r="J387" s="8" t="e">
        <f t="shared" si="41"/>
        <v>#DIV/0!</v>
      </c>
      <c r="O387" s="8" t="e">
        <f t="shared" si="42"/>
        <v>#DIV/0!</v>
      </c>
    </row>
    <row r="388" spans="2:22" hidden="1" x14ac:dyDescent="0.25">
      <c r="B388" s="8" t="s">
        <v>163</v>
      </c>
      <c r="C388" s="8">
        <f>Z29</f>
        <v>0</v>
      </c>
      <c r="D388" s="8" t="e">
        <f t="shared" si="36"/>
        <v>#DIV/0!</v>
      </c>
      <c r="E388" s="8" t="e">
        <f t="shared" si="40"/>
        <v>#DIV/0!</v>
      </c>
      <c r="J388" s="8" t="e">
        <f t="shared" si="41"/>
        <v>#DIV/0!</v>
      </c>
      <c r="O388" s="8" t="e">
        <f t="shared" si="42"/>
        <v>#DIV/0!</v>
      </c>
    </row>
    <row r="389" spans="2:22" hidden="1" x14ac:dyDescent="0.25">
      <c r="B389" s="8" t="s">
        <v>164</v>
      </c>
      <c r="C389" s="8">
        <f>X30</f>
        <v>0</v>
      </c>
      <c r="D389" s="8" t="e">
        <f t="shared" si="36"/>
        <v>#DIV/0!</v>
      </c>
      <c r="E389" s="8" t="e">
        <f t="shared" si="40"/>
        <v>#DIV/0!</v>
      </c>
      <c r="F389" s="8" t="e">
        <f>AVERAGE(E389:E391)</f>
        <v>#DIV/0!</v>
      </c>
      <c r="G389" s="8" t="e">
        <f>_xlfn.STDEV.P(E389:E391)</f>
        <v>#DIV/0!</v>
      </c>
      <c r="H389" s="8" t="e">
        <f>IF(AND(F389&lt;$B$46, F389&gt;$B$52),$B$425,$B$426)</f>
        <v>#DIV/0!</v>
      </c>
      <c r="J389" s="8" t="e">
        <f t="shared" si="41"/>
        <v>#DIV/0!</v>
      </c>
      <c r="K389" s="8" t="e">
        <f>AVERAGE(J389:J391)</f>
        <v>#DIV/0!</v>
      </c>
      <c r="L389" s="8" t="e">
        <f>_xlfn.STDEV.P(J389:J391)</f>
        <v>#DIV/0!</v>
      </c>
      <c r="M389" s="8" t="e">
        <f>IF(AND(K389&lt;$B$47, K389&gt;$B$52),$B$425,$B$426)</f>
        <v>#DIV/0!</v>
      </c>
      <c r="O389" s="8" t="e">
        <f t="shared" si="42"/>
        <v>#DIV/0!</v>
      </c>
      <c r="P389" s="8" t="e">
        <f>AVERAGE(O389:O391)</f>
        <v>#DIV/0!</v>
      </c>
      <c r="Q389" s="8" t="e">
        <f>_xlfn.STDEV.P(O389:O391)</f>
        <v>#DIV/0!</v>
      </c>
      <c r="R389" s="8" t="e">
        <f>IF(AND(P389&lt;$B$46,P389&gt;$B$51),$B$425,$B$426)</f>
        <v>#DIV/0!</v>
      </c>
      <c r="T389" s="8" t="e">
        <f>IF($Y$62=1,IF(AND($B$56&gt;$F$56,$B$56&gt;$J$56),F389,IF($F$56&gt;$J$56,K389,IF($J$56&gt;$F$56,P389,""))),IF($Y$62=2,F389,IF($Y$62=3,K389,IF($Y$62=4,P389,""))))</f>
        <v>#DIV/0!</v>
      </c>
      <c r="U389" s="8" t="e">
        <f>IF($Y$62=1,IF(AND($B$56&gt;$F$56,$B$56&gt;$J$56),G389,IF($F$56&gt;$J$56,L389,IF($J$56&gt;$F$56,Q389,""))),IF($Y$62=2,G389,IF($Y$62=3,L389,IF($Y$62=4,Q389,""))))</f>
        <v>#DIV/0!</v>
      </c>
      <c r="V389" s="8" t="e">
        <f>IF($Y$62=1,IF(AND($B$56&gt;$F$56,$B$56&gt;$J$56),H389,IF($F$56&gt;$J$56,M389,IF($J$56&gt;$F$56,R389,""))),IF($Y$62=2,H389,IF($Y$62=3,M389,IF($Y$62=4,R389,""))))</f>
        <v>#DIV/0!</v>
      </c>
    </row>
    <row r="390" spans="2:22" hidden="1" x14ac:dyDescent="0.25">
      <c r="B390" s="8" t="s">
        <v>164</v>
      </c>
      <c r="C390" s="8">
        <f>Y30</f>
        <v>0</v>
      </c>
      <c r="D390" s="8" t="e">
        <f t="shared" si="36"/>
        <v>#DIV/0!</v>
      </c>
      <c r="E390" s="8" t="e">
        <f t="shared" si="40"/>
        <v>#DIV/0!</v>
      </c>
      <c r="J390" s="8" t="e">
        <f t="shared" si="41"/>
        <v>#DIV/0!</v>
      </c>
      <c r="O390" s="8" t="e">
        <f t="shared" si="42"/>
        <v>#DIV/0!</v>
      </c>
    </row>
    <row r="391" spans="2:22" hidden="1" x14ac:dyDescent="0.25">
      <c r="B391" s="8" t="s">
        <v>164</v>
      </c>
      <c r="C391" s="8">
        <f>Z30</f>
        <v>0</v>
      </c>
      <c r="D391" s="8" t="e">
        <f t="shared" si="36"/>
        <v>#DIV/0!</v>
      </c>
      <c r="E391" s="8" t="e">
        <f t="shared" si="40"/>
        <v>#DIV/0!</v>
      </c>
      <c r="J391" s="8" t="e">
        <f t="shared" si="41"/>
        <v>#DIV/0!</v>
      </c>
      <c r="O391" s="8" t="e">
        <f t="shared" si="42"/>
        <v>#DIV/0!</v>
      </c>
    </row>
    <row r="392" spans="2:22" hidden="1" x14ac:dyDescent="0.25">
      <c r="B392" s="8" t="s">
        <v>165</v>
      </c>
      <c r="C392" s="8">
        <f>X31</f>
        <v>0</v>
      </c>
      <c r="D392" s="8" t="e">
        <f t="shared" si="36"/>
        <v>#DIV/0!</v>
      </c>
      <c r="E392" s="8" t="e">
        <f t="shared" si="40"/>
        <v>#DIV/0!</v>
      </c>
      <c r="F392" s="8" t="e">
        <f>AVERAGE(E392:E394)</f>
        <v>#DIV/0!</v>
      </c>
      <c r="G392" s="8" t="e">
        <f>_xlfn.STDEV.P(E392:E394)</f>
        <v>#DIV/0!</v>
      </c>
      <c r="H392" s="8" t="e">
        <f>IF(AND(F392&lt;$B$46, F392&gt;$B$52),$B$425,$B$426)</f>
        <v>#DIV/0!</v>
      </c>
      <c r="J392" s="8" t="e">
        <f t="shared" si="41"/>
        <v>#DIV/0!</v>
      </c>
      <c r="K392" s="8" t="e">
        <f>AVERAGE(J392:J394)</f>
        <v>#DIV/0!</v>
      </c>
      <c r="L392" s="8" t="e">
        <f>_xlfn.STDEV.P(J392:J394)</f>
        <v>#DIV/0!</v>
      </c>
      <c r="M392" s="8" t="e">
        <f>IF(AND(K392&lt;$B$47, K392&gt;$B$52),$B$425,$B$426)</f>
        <v>#DIV/0!</v>
      </c>
      <c r="O392" s="8" t="e">
        <f t="shared" si="42"/>
        <v>#DIV/0!</v>
      </c>
      <c r="P392" s="8" t="e">
        <f>AVERAGE(O392:O394)</f>
        <v>#DIV/0!</v>
      </c>
      <c r="Q392" s="8" t="e">
        <f>_xlfn.STDEV.P(O392:O394)</f>
        <v>#DIV/0!</v>
      </c>
      <c r="R392" s="8" t="e">
        <f>IF(AND(P392&lt;$B$46,P392&gt;$B$51),$B$425,$B$426)</f>
        <v>#DIV/0!</v>
      </c>
      <c r="T392" s="8" t="e">
        <f>IF($Y$62=1,IF(AND($B$56&gt;$F$56,$B$56&gt;$J$56),F392,IF($F$56&gt;$J$56,K392,IF($J$56&gt;$F$56,P392,""))),IF($Y$62=2,F392,IF($Y$62=3,K392,IF($Y$62=4,P392,""))))</f>
        <v>#DIV/0!</v>
      </c>
      <c r="U392" s="8" t="e">
        <f>IF($Y$62=1,IF(AND($B$56&gt;$F$56,$B$56&gt;$J$56),G392,IF($F$56&gt;$J$56,L392,IF($J$56&gt;$F$56,Q392,""))),IF($Y$62=2,G392,IF($Y$62=3,L392,IF($Y$62=4,Q392,""))))</f>
        <v>#DIV/0!</v>
      </c>
      <c r="V392" s="8" t="e">
        <f>IF($Y$62=1,IF(AND($B$56&gt;$F$56,$B$56&gt;$J$56),H392,IF($F$56&gt;$J$56,M392,IF($J$56&gt;$F$56,R392,""))),IF($Y$62=2,H392,IF($Y$62=3,M392,IF($Y$62=4,R392,""))))</f>
        <v>#DIV/0!</v>
      </c>
    </row>
    <row r="393" spans="2:22" hidden="1" x14ac:dyDescent="0.25">
      <c r="B393" s="8" t="s">
        <v>165</v>
      </c>
      <c r="C393" s="8">
        <f>Y31</f>
        <v>0</v>
      </c>
      <c r="D393" s="8" t="e">
        <f t="shared" si="36"/>
        <v>#DIV/0!</v>
      </c>
      <c r="E393" s="8" t="e">
        <f t="shared" si="40"/>
        <v>#DIV/0!</v>
      </c>
      <c r="J393" s="8" t="e">
        <f t="shared" si="41"/>
        <v>#DIV/0!</v>
      </c>
      <c r="O393" s="8" t="e">
        <f t="shared" si="42"/>
        <v>#DIV/0!</v>
      </c>
    </row>
    <row r="394" spans="2:22" hidden="1" x14ac:dyDescent="0.25">
      <c r="B394" s="8" t="s">
        <v>165</v>
      </c>
      <c r="C394" s="8">
        <f>Z31</f>
        <v>0</v>
      </c>
      <c r="D394" s="8" t="e">
        <f t="shared" si="36"/>
        <v>#DIV/0!</v>
      </c>
      <c r="E394" s="8" t="e">
        <f t="shared" si="40"/>
        <v>#DIV/0!</v>
      </c>
      <c r="J394" s="8" t="e">
        <f t="shared" si="41"/>
        <v>#DIV/0!</v>
      </c>
      <c r="O394" s="8" t="e">
        <f t="shared" si="42"/>
        <v>#DIV/0!</v>
      </c>
    </row>
    <row r="395" spans="2:22" hidden="1" x14ac:dyDescent="0.25">
      <c r="B395" s="8" t="s">
        <v>166</v>
      </c>
      <c r="C395" s="8">
        <f>X32</f>
        <v>0</v>
      </c>
      <c r="D395" s="8" t="e">
        <f t="shared" si="36"/>
        <v>#DIV/0!</v>
      </c>
      <c r="E395" s="8" t="e">
        <f t="shared" si="40"/>
        <v>#DIV/0!</v>
      </c>
      <c r="F395" s="8" t="e">
        <f>AVERAGE(E395:E397)</f>
        <v>#DIV/0!</v>
      </c>
      <c r="G395" s="8" t="e">
        <f>_xlfn.STDEV.P(E395:E397)</f>
        <v>#DIV/0!</v>
      </c>
      <c r="H395" s="8" t="e">
        <f>IF(AND(F395&lt;$B$46, F395&gt;$B$52),$B$425,$B$426)</f>
        <v>#DIV/0!</v>
      </c>
      <c r="J395" s="8" t="e">
        <f t="shared" si="41"/>
        <v>#DIV/0!</v>
      </c>
      <c r="K395" s="8" t="e">
        <f>AVERAGE(J395:J397)</f>
        <v>#DIV/0!</v>
      </c>
      <c r="L395" s="8" t="e">
        <f>_xlfn.STDEV.P(J395:J397)</f>
        <v>#DIV/0!</v>
      </c>
      <c r="M395" s="8" t="e">
        <f>IF(AND(K395&lt;$B$47, K395&gt;$B$52),$B$425,$B$426)</f>
        <v>#DIV/0!</v>
      </c>
      <c r="O395" s="8" t="e">
        <f t="shared" si="42"/>
        <v>#DIV/0!</v>
      </c>
      <c r="P395" s="8" t="e">
        <f>AVERAGE(O395:O397)</f>
        <v>#DIV/0!</v>
      </c>
      <c r="Q395" s="8" t="e">
        <f>_xlfn.STDEV.P(O395:O397)</f>
        <v>#DIV/0!</v>
      </c>
      <c r="R395" s="8" t="e">
        <f>IF(AND(P395&lt;$B$46,P395&gt;$B$51),$B$425,$B$426)</f>
        <v>#DIV/0!</v>
      </c>
      <c r="T395" s="8" t="e">
        <f>IF($Y$62=1,IF(AND($B$56&gt;$F$56,$B$56&gt;$J$56),F395,IF($F$56&gt;$J$56,K395,IF($J$56&gt;$F$56,P395,""))),IF($Y$62=2,F395,IF($Y$62=3,K395,IF($Y$62=4,P395,""))))</f>
        <v>#DIV/0!</v>
      </c>
      <c r="U395" s="8" t="e">
        <f>IF($Y$62=1,IF(AND($B$56&gt;$F$56,$B$56&gt;$J$56),G395,IF($F$56&gt;$J$56,L395,IF($J$56&gt;$F$56,Q395,""))),IF($Y$62=2,G395,IF($Y$62=3,L395,IF($Y$62=4,Q395,""))))</f>
        <v>#DIV/0!</v>
      </c>
      <c r="V395" s="8" t="e">
        <f>IF($Y$62=1,IF(AND($B$56&gt;$F$56,$B$56&gt;$J$56),H395,IF($F$56&gt;$J$56,M395,IF($J$56&gt;$F$56,R395,""))),IF($Y$62=2,H395,IF($Y$62=3,M395,IF($Y$62=4,R395,""))))</f>
        <v>#DIV/0!</v>
      </c>
    </row>
    <row r="396" spans="2:22" hidden="1" x14ac:dyDescent="0.25">
      <c r="B396" s="8" t="s">
        <v>166</v>
      </c>
      <c r="C396" s="8">
        <f>Y32</f>
        <v>0</v>
      </c>
      <c r="D396" s="8" t="e">
        <f t="shared" si="36"/>
        <v>#DIV/0!</v>
      </c>
      <c r="E396" s="8" t="e">
        <f t="shared" si="40"/>
        <v>#DIV/0!</v>
      </c>
      <c r="J396" s="8" t="e">
        <f t="shared" si="41"/>
        <v>#DIV/0!</v>
      </c>
      <c r="O396" s="8" t="e">
        <f t="shared" si="42"/>
        <v>#DIV/0!</v>
      </c>
    </row>
    <row r="397" spans="2:22" hidden="1" x14ac:dyDescent="0.25">
      <c r="B397" s="8" t="s">
        <v>166</v>
      </c>
      <c r="C397" s="8">
        <f>Z32</f>
        <v>0</v>
      </c>
      <c r="D397" s="8" t="e">
        <f t="shared" si="36"/>
        <v>#DIV/0!</v>
      </c>
      <c r="E397" s="8" t="e">
        <f t="shared" si="40"/>
        <v>#DIV/0!</v>
      </c>
      <c r="J397" s="8" t="e">
        <f t="shared" si="41"/>
        <v>#DIV/0!</v>
      </c>
      <c r="O397" s="8" t="e">
        <f t="shared" si="42"/>
        <v>#DIV/0!</v>
      </c>
    </row>
    <row r="398" spans="2:22" hidden="1" x14ac:dyDescent="0.25">
      <c r="B398" s="8" t="s">
        <v>167</v>
      </c>
      <c r="C398" s="8">
        <f>X33</f>
        <v>0</v>
      </c>
      <c r="D398" s="8" t="e">
        <f t="shared" ref="D398:D415" si="43">C398-$C$42</f>
        <v>#DIV/0!</v>
      </c>
      <c r="E398" s="8" t="e">
        <f t="shared" ref="E398:E415" si="44">IF(D398&gt;0,(D398/$B$59)^(1/$C$59),"")</f>
        <v>#DIV/0!</v>
      </c>
      <c r="F398" s="8" t="e">
        <f>AVERAGE(E398:E400)</f>
        <v>#DIV/0!</v>
      </c>
      <c r="G398" s="8" t="e">
        <f>_xlfn.STDEV.P(E398:E400)</f>
        <v>#DIV/0!</v>
      </c>
      <c r="H398" s="8" t="e">
        <f>IF(AND(F398&lt;$B$46, F398&gt;$B$52),$B$425,$B$426)</f>
        <v>#DIV/0!</v>
      </c>
      <c r="J398" s="8" t="e">
        <f t="shared" ref="J398:J415" si="45">IF(D398&gt;0,(D398/$F$59)^(1/$G$59),"")</f>
        <v>#DIV/0!</v>
      </c>
      <c r="K398" s="8" t="e">
        <f>AVERAGE(J398:J400)</f>
        <v>#DIV/0!</v>
      </c>
      <c r="L398" s="8" t="e">
        <f>_xlfn.STDEV.P(J398:J400)</f>
        <v>#DIV/0!</v>
      </c>
      <c r="M398" s="8" t="e">
        <f>IF(AND(K398&lt;$B$47, K398&gt;$B$52),$B$425,$B$426)</f>
        <v>#DIV/0!</v>
      </c>
      <c r="O398" s="8" t="e">
        <f t="shared" ref="O398:O415" si="46">IF(D398&gt;0,(D398/$J$59)^(1/$K$59),"")</f>
        <v>#DIV/0!</v>
      </c>
      <c r="P398" s="8" t="e">
        <f>AVERAGE(O398:O400)</f>
        <v>#DIV/0!</v>
      </c>
      <c r="Q398" s="8" t="e">
        <f>_xlfn.STDEV.P(O398:O400)</f>
        <v>#DIV/0!</v>
      </c>
      <c r="R398" s="8" t="e">
        <f>IF(AND(P398&lt;$B$46,P398&gt;$B$51),$B$425,$B$426)</f>
        <v>#DIV/0!</v>
      </c>
      <c r="T398" s="8" t="e">
        <f>IF($Y$62=1,IF(AND($B$56&gt;$F$56,$B$56&gt;$J$56),F398,IF($F$56&gt;$J$56,K398,IF($J$56&gt;$F$56,P398,""))),IF($Y$62=2,F398,IF($Y$62=3,K398,IF($Y$62=4,P398,""))))</f>
        <v>#DIV/0!</v>
      </c>
      <c r="U398" s="8" t="e">
        <f>IF($Y$62=1,IF(AND($B$56&gt;$F$56,$B$56&gt;$J$56),G398,IF($F$56&gt;$J$56,L398,IF($J$56&gt;$F$56,Q398,""))),IF($Y$62=2,G398,IF($Y$62=3,L398,IF($Y$62=4,Q398,""))))</f>
        <v>#DIV/0!</v>
      </c>
      <c r="V398" s="8" t="e">
        <f>IF($Y$62=1,IF(AND($B$56&gt;$F$56,$B$56&gt;$J$56),H398,IF($F$56&gt;$J$56,M398,IF($J$56&gt;$F$56,R398,""))),IF($Y$62=2,H398,IF($Y$62=3,M398,IF($Y$62=4,R398,""))))</f>
        <v>#DIV/0!</v>
      </c>
    </row>
    <row r="399" spans="2:22" hidden="1" x14ac:dyDescent="0.25">
      <c r="B399" s="8" t="s">
        <v>167</v>
      </c>
      <c r="C399" s="8">
        <f>Y33</f>
        <v>0</v>
      </c>
      <c r="D399" s="8" t="e">
        <f t="shared" si="43"/>
        <v>#DIV/0!</v>
      </c>
      <c r="E399" s="8" t="e">
        <f t="shared" si="44"/>
        <v>#DIV/0!</v>
      </c>
      <c r="J399" s="8" t="e">
        <f t="shared" si="45"/>
        <v>#DIV/0!</v>
      </c>
      <c r="O399" s="8" t="e">
        <f t="shared" si="46"/>
        <v>#DIV/0!</v>
      </c>
    </row>
    <row r="400" spans="2:22" hidden="1" x14ac:dyDescent="0.25">
      <c r="B400" s="8" t="s">
        <v>167</v>
      </c>
      <c r="C400" s="8">
        <f>Z33</f>
        <v>0</v>
      </c>
      <c r="D400" s="8" t="e">
        <f t="shared" si="43"/>
        <v>#DIV/0!</v>
      </c>
      <c r="E400" s="8" t="e">
        <f t="shared" si="44"/>
        <v>#DIV/0!</v>
      </c>
      <c r="J400" s="8" t="e">
        <f t="shared" si="45"/>
        <v>#DIV/0!</v>
      </c>
      <c r="O400" s="8" t="e">
        <f t="shared" si="46"/>
        <v>#DIV/0!</v>
      </c>
    </row>
    <row r="401" spans="2:22" hidden="1" x14ac:dyDescent="0.25">
      <c r="B401" s="8" t="s">
        <v>168</v>
      </c>
      <c r="C401" s="8">
        <f>X34</f>
        <v>0</v>
      </c>
      <c r="D401" s="8" t="e">
        <f t="shared" si="43"/>
        <v>#DIV/0!</v>
      </c>
      <c r="E401" s="8" t="e">
        <f t="shared" si="44"/>
        <v>#DIV/0!</v>
      </c>
      <c r="F401" s="8" t="e">
        <f>AVERAGE(E401:E403)</f>
        <v>#DIV/0!</v>
      </c>
      <c r="G401" s="8" t="e">
        <f>_xlfn.STDEV.P(E401:E403)</f>
        <v>#DIV/0!</v>
      </c>
      <c r="H401" s="8" t="e">
        <f>IF(AND(F401&lt;$B$46, F401&gt;$B$52),$B$425,$B$426)</f>
        <v>#DIV/0!</v>
      </c>
      <c r="J401" s="8" t="e">
        <f t="shared" si="45"/>
        <v>#DIV/0!</v>
      </c>
      <c r="K401" s="8" t="e">
        <f>AVERAGE(J401:J403)</f>
        <v>#DIV/0!</v>
      </c>
      <c r="L401" s="8" t="e">
        <f>_xlfn.STDEV.P(J401:J403)</f>
        <v>#DIV/0!</v>
      </c>
      <c r="M401" s="8" t="e">
        <f>IF(AND(K401&lt;$B$47, K401&gt;$B$52),$B$425,$B$426)</f>
        <v>#DIV/0!</v>
      </c>
      <c r="O401" s="8" t="e">
        <f t="shared" si="46"/>
        <v>#DIV/0!</v>
      </c>
      <c r="P401" s="8" t="e">
        <f>AVERAGE(O401:O403)</f>
        <v>#DIV/0!</v>
      </c>
      <c r="Q401" s="8" t="e">
        <f>_xlfn.STDEV.P(O401:O403)</f>
        <v>#DIV/0!</v>
      </c>
      <c r="R401" s="8" t="e">
        <f>IF(AND(P401&lt;$B$46,P401&gt;$B$51),$B$425,$B$426)</f>
        <v>#DIV/0!</v>
      </c>
      <c r="T401" s="8" t="e">
        <f>IF($Y$62=1,IF(AND($B$56&gt;$F$56,$B$56&gt;$J$56),F401,IF($F$56&gt;$J$56,K401,IF($J$56&gt;$F$56,P401,""))),IF($Y$62=2,F401,IF($Y$62=3,K401,IF($Y$62=4,P401,""))))</f>
        <v>#DIV/0!</v>
      </c>
      <c r="U401" s="8" t="e">
        <f>IF($Y$62=1,IF(AND($B$56&gt;$F$56,$B$56&gt;$J$56),G401,IF($F$56&gt;$J$56,L401,IF($J$56&gt;$F$56,Q401,""))),IF($Y$62=2,G401,IF($Y$62=3,L401,IF($Y$62=4,Q401,""))))</f>
        <v>#DIV/0!</v>
      </c>
      <c r="V401" s="8" t="e">
        <f>IF($Y$62=1,IF(AND($B$56&gt;$F$56,$B$56&gt;$J$56),H401,IF($F$56&gt;$J$56,M401,IF($J$56&gt;$F$56,R401,""))),IF($Y$62=2,H401,IF($Y$62=3,M401,IF($Y$62=4,R401,""))))</f>
        <v>#DIV/0!</v>
      </c>
    </row>
    <row r="402" spans="2:22" hidden="1" x14ac:dyDescent="0.25">
      <c r="B402" s="8" t="s">
        <v>168</v>
      </c>
      <c r="C402" s="8">
        <f>Y34</f>
        <v>0</v>
      </c>
      <c r="D402" s="8" t="e">
        <f t="shared" si="43"/>
        <v>#DIV/0!</v>
      </c>
      <c r="E402" s="8" t="e">
        <f t="shared" si="44"/>
        <v>#DIV/0!</v>
      </c>
      <c r="J402" s="8" t="e">
        <f t="shared" si="45"/>
        <v>#DIV/0!</v>
      </c>
      <c r="O402" s="8" t="e">
        <f t="shared" si="46"/>
        <v>#DIV/0!</v>
      </c>
    </row>
    <row r="403" spans="2:22" hidden="1" x14ac:dyDescent="0.25">
      <c r="B403" s="8" t="s">
        <v>168</v>
      </c>
      <c r="C403" s="8">
        <f>Z34</f>
        <v>0</v>
      </c>
      <c r="D403" s="8" t="e">
        <f t="shared" si="43"/>
        <v>#DIV/0!</v>
      </c>
      <c r="E403" s="8" t="e">
        <f t="shared" si="44"/>
        <v>#DIV/0!</v>
      </c>
      <c r="J403" s="8" t="e">
        <f t="shared" si="45"/>
        <v>#DIV/0!</v>
      </c>
      <c r="O403" s="8" t="e">
        <f t="shared" si="46"/>
        <v>#DIV/0!</v>
      </c>
    </row>
    <row r="404" spans="2:22" hidden="1" x14ac:dyDescent="0.25">
      <c r="B404" s="8" t="s">
        <v>169</v>
      </c>
      <c r="C404" s="8">
        <f>X35</f>
        <v>0</v>
      </c>
      <c r="D404" s="8" t="e">
        <f t="shared" si="43"/>
        <v>#DIV/0!</v>
      </c>
      <c r="E404" s="8" t="e">
        <f t="shared" si="44"/>
        <v>#DIV/0!</v>
      </c>
      <c r="F404" s="8" t="e">
        <f>AVERAGE(E404:E406)</f>
        <v>#DIV/0!</v>
      </c>
      <c r="G404" s="8" t="e">
        <f>_xlfn.STDEV.P(E404:E406)</f>
        <v>#DIV/0!</v>
      </c>
      <c r="H404" s="8" t="e">
        <f>IF(AND(F404&lt;$B$46, F404&gt;$B$52),$B$425,$B$426)</f>
        <v>#DIV/0!</v>
      </c>
      <c r="J404" s="8" t="e">
        <f t="shared" si="45"/>
        <v>#DIV/0!</v>
      </c>
      <c r="K404" s="8" t="e">
        <f>AVERAGE(J404:J406)</f>
        <v>#DIV/0!</v>
      </c>
      <c r="L404" s="8" t="e">
        <f>_xlfn.STDEV.P(J404:J406)</f>
        <v>#DIV/0!</v>
      </c>
      <c r="M404" s="8" t="e">
        <f>IF(AND(K404&lt;$B$47, K404&gt;$B$52),$B$425,$B$426)</f>
        <v>#DIV/0!</v>
      </c>
      <c r="O404" s="8" t="e">
        <f t="shared" si="46"/>
        <v>#DIV/0!</v>
      </c>
      <c r="P404" s="8" t="e">
        <f>AVERAGE(O404:O406)</f>
        <v>#DIV/0!</v>
      </c>
      <c r="Q404" s="8" t="e">
        <f>_xlfn.STDEV.P(O404:O406)</f>
        <v>#DIV/0!</v>
      </c>
      <c r="R404" s="8" t="e">
        <f>IF(AND(P404&lt;$B$46,P404&gt;$B$51),$B$425,$B$426)</f>
        <v>#DIV/0!</v>
      </c>
      <c r="T404" s="8" t="e">
        <f>IF($Y$62=1,IF(AND($B$56&gt;$F$56,$B$56&gt;$J$56),F404,IF($F$56&gt;$J$56,K404,IF($J$56&gt;$F$56,P404,""))),IF($Y$62=2,F404,IF($Y$62=3,K404,IF($Y$62=4,P404,""))))</f>
        <v>#DIV/0!</v>
      </c>
      <c r="U404" s="8" t="e">
        <f>IF($Y$62=1,IF(AND($B$56&gt;$F$56,$B$56&gt;$J$56),G404,IF($F$56&gt;$J$56,L404,IF($J$56&gt;$F$56,Q404,""))),IF($Y$62=2,G404,IF($Y$62=3,L404,IF($Y$62=4,Q404,""))))</f>
        <v>#DIV/0!</v>
      </c>
      <c r="V404" s="8" t="e">
        <f>IF($Y$62=1,IF(AND($B$56&gt;$F$56,$B$56&gt;$J$56),H404,IF($F$56&gt;$J$56,M404,IF($J$56&gt;$F$56,R404,""))),IF($Y$62=2,H404,IF($Y$62=3,M404,IF($Y$62=4,R404,""))))</f>
        <v>#DIV/0!</v>
      </c>
    </row>
    <row r="405" spans="2:22" hidden="1" x14ac:dyDescent="0.25">
      <c r="B405" s="8" t="s">
        <v>169</v>
      </c>
      <c r="C405" s="8">
        <f>Y35</f>
        <v>0</v>
      </c>
      <c r="D405" s="8" t="e">
        <f t="shared" si="43"/>
        <v>#DIV/0!</v>
      </c>
      <c r="E405" s="8" t="e">
        <f t="shared" si="44"/>
        <v>#DIV/0!</v>
      </c>
      <c r="J405" s="8" t="e">
        <f t="shared" si="45"/>
        <v>#DIV/0!</v>
      </c>
      <c r="O405" s="8" t="e">
        <f t="shared" si="46"/>
        <v>#DIV/0!</v>
      </c>
    </row>
    <row r="406" spans="2:22" hidden="1" x14ac:dyDescent="0.25">
      <c r="B406" s="8" t="s">
        <v>169</v>
      </c>
      <c r="C406" s="8">
        <f>Z35</f>
        <v>0</v>
      </c>
      <c r="D406" s="8" t="e">
        <f t="shared" si="43"/>
        <v>#DIV/0!</v>
      </c>
      <c r="E406" s="8" t="e">
        <f t="shared" si="44"/>
        <v>#DIV/0!</v>
      </c>
      <c r="J406" s="8" t="e">
        <f t="shared" si="45"/>
        <v>#DIV/0!</v>
      </c>
      <c r="O406" s="8" t="e">
        <f t="shared" si="46"/>
        <v>#DIV/0!</v>
      </c>
    </row>
    <row r="407" spans="2:22" hidden="1" x14ac:dyDescent="0.25">
      <c r="B407" s="8" t="s">
        <v>170</v>
      </c>
      <c r="C407" s="8">
        <f>X36</f>
        <v>0</v>
      </c>
      <c r="D407" s="8" t="e">
        <f t="shared" si="43"/>
        <v>#DIV/0!</v>
      </c>
      <c r="E407" s="8" t="e">
        <f t="shared" si="44"/>
        <v>#DIV/0!</v>
      </c>
      <c r="F407" s="8" t="e">
        <f>AVERAGE(E407:E409)</f>
        <v>#DIV/0!</v>
      </c>
      <c r="G407" s="8" t="e">
        <f>_xlfn.STDEV.P(E407:E409)</f>
        <v>#DIV/0!</v>
      </c>
      <c r="H407" s="8" t="e">
        <f>IF(AND(F407&lt;$B$46, F407&gt;$B$52),$B$425,$B$426)</f>
        <v>#DIV/0!</v>
      </c>
      <c r="J407" s="8" t="e">
        <f t="shared" si="45"/>
        <v>#DIV/0!</v>
      </c>
      <c r="K407" s="8" t="e">
        <f>AVERAGE(J407:J409)</f>
        <v>#DIV/0!</v>
      </c>
      <c r="L407" s="8" t="e">
        <f>_xlfn.STDEV.P(J407:J409)</f>
        <v>#DIV/0!</v>
      </c>
      <c r="M407" s="8" t="e">
        <f>IF(AND(K407&lt;$B$47, K407&gt;$B$52),$B$425,$B$426)</f>
        <v>#DIV/0!</v>
      </c>
      <c r="O407" s="8" t="e">
        <f t="shared" si="46"/>
        <v>#DIV/0!</v>
      </c>
      <c r="P407" s="8" t="e">
        <f>AVERAGE(O407:O409)</f>
        <v>#DIV/0!</v>
      </c>
      <c r="Q407" s="8" t="e">
        <f>_xlfn.STDEV.P(O407:O409)</f>
        <v>#DIV/0!</v>
      </c>
      <c r="R407" s="8" t="e">
        <f>IF(AND(P407&lt;$B$46,P407&gt;$B$51),$B$425,$B$426)</f>
        <v>#DIV/0!</v>
      </c>
      <c r="T407" s="8" t="e">
        <f>IF($Y$62=1,IF(AND($B$56&gt;$F$56,$B$56&gt;$J$56),F407,IF($F$56&gt;$J$56,K407,IF($J$56&gt;$F$56,P407,""))),IF($Y$62=2,F407,IF($Y$62=3,K407,IF($Y$62=4,P407,""))))</f>
        <v>#DIV/0!</v>
      </c>
      <c r="U407" s="8" t="e">
        <f>IF($Y$62=1,IF(AND($B$56&gt;$F$56,$B$56&gt;$J$56),G407,IF($F$56&gt;$J$56,L407,IF($J$56&gt;$F$56,Q407,""))),IF($Y$62=2,G407,IF($Y$62=3,L407,IF($Y$62=4,Q407,""))))</f>
        <v>#DIV/0!</v>
      </c>
      <c r="V407" s="8" t="e">
        <f>IF($Y$62=1,IF(AND($B$56&gt;$F$56,$B$56&gt;$J$56),H407,IF($F$56&gt;$J$56,M407,IF($J$56&gt;$F$56,R407,""))),IF($Y$62=2,H407,IF($Y$62=3,M407,IF($Y$62=4,R407,""))))</f>
        <v>#DIV/0!</v>
      </c>
    </row>
    <row r="408" spans="2:22" hidden="1" x14ac:dyDescent="0.25">
      <c r="B408" s="8" t="s">
        <v>170</v>
      </c>
      <c r="C408" s="8">
        <f>Y36</f>
        <v>0</v>
      </c>
      <c r="D408" s="8" t="e">
        <f t="shared" si="43"/>
        <v>#DIV/0!</v>
      </c>
      <c r="E408" s="8" t="e">
        <f t="shared" si="44"/>
        <v>#DIV/0!</v>
      </c>
      <c r="J408" s="8" t="e">
        <f t="shared" si="45"/>
        <v>#DIV/0!</v>
      </c>
      <c r="O408" s="8" t="e">
        <f t="shared" si="46"/>
        <v>#DIV/0!</v>
      </c>
    </row>
    <row r="409" spans="2:22" hidden="1" x14ac:dyDescent="0.25">
      <c r="B409" s="8" t="s">
        <v>170</v>
      </c>
      <c r="C409" s="8">
        <f>Z36</f>
        <v>0</v>
      </c>
      <c r="D409" s="8" t="e">
        <f t="shared" si="43"/>
        <v>#DIV/0!</v>
      </c>
      <c r="E409" s="8" t="e">
        <f t="shared" si="44"/>
        <v>#DIV/0!</v>
      </c>
      <c r="J409" s="8" t="e">
        <f t="shared" si="45"/>
        <v>#DIV/0!</v>
      </c>
      <c r="O409" s="8" t="e">
        <f t="shared" si="46"/>
        <v>#DIV/0!</v>
      </c>
    </row>
    <row r="410" spans="2:22" hidden="1" x14ac:dyDescent="0.25">
      <c r="B410" s="8" t="s">
        <v>171</v>
      </c>
      <c r="C410" s="8">
        <f>X37</f>
        <v>0</v>
      </c>
      <c r="D410" s="8" t="e">
        <f t="shared" si="43"/>
        <v>#DIV/0!</v>
      </c>
      <c r="E410" s="8" t="e">
        <f t="shared" si="44"/>
        <v>#DIV/0!</v>
      </c>
      <c r="F410" s="8" t="e">
        <f>AVERAGE(E410:E412)</f>
        <v>#DIV/0!</v>
      </c>
      <c r="G410" s="8" t="e">
        <f>_xlfn.STDEV.P(E410:E412)</f>
        <v>#DIV/0!</v>
      </c>
      <c r="H410" s="8" t="e">
        <f>IF(AND(F410&lt;$B$46, F410&gt;$B$52),$B$425,$B$426)</f>
        <v>#DIV/0!</v>
      </c>
      <c r="J410" s="8" t="e">
        <f t="shared" si="45"/>
        <v>#DIV/0!</v>
      </c>
      <c r="K410" s="8" t="e">
        <f>AVERAGE(J410:J412)</f>
        <v>#DIV/0!</v>
      </c>
      <c r="L410" s="8" t="e">
        <f>_xlfn.STDEV.P(J410:J412)</f>
        <v>#DIV/0!</v>
      </c>
      <c r="M410" s="8" t="e">
        <f>IF(AND(K410&lt;$B$47, K410&gt;$B$52),$B$425,$B$426)</f>
        <v>#DIV/0!</v>
      </c>
      <c r="O410" s="8" t="e">
        <f t="shared" si="46"/>
        <v>#DIV/0!</v>
      </c>
      <c r="P410" s="8" t="e">
        <f>AVERAGE(O410:O412)</f>
        <v>#DIV/0!</v>
      </c>
      <c r="Q410" s="8" t="e">
        <f>_xlfn.STDEV.P(O410:O412)</f>
        <v>#DIV/0!</v>
      </c>
      <c r="R410" s="8" t="e">
        <f>IF(AND(P410&lt;$B$46,P410&gt;$B$51),$B$425,$B$426)</f>
        <v>#DIV/0!</v>
      </c>
      <c r="T410" s="8" t="e">
        <f>IF($Y$62=1,IF(AND($B$56&gt;$F$56,$B$56&gt;$J$56),F410,IF($F$56&gt;$J$56,K410,IF($J$56&gt;$F$56,P410,""))),IF($Y$62=2,F410,IF($Y$62=3,K410,IF($Y$62=4,P410,""))))</f>
        <v>#DIV/0!</v>
      </c>
      <c r="U410" s="8" t="e">
        <f>IF($Y$62=1,IF(AND($B$56&gt;$F$56,$B$56&gt;$J$56),G410,IF($F$56&gt;$J$56,L410,IF($J$56&gt;$F$56,Q410,""))),IF($Y$62=2,G410,IF($Y$62=3,L410,IF($Y$62=4,Q410,""))))</f>
        <v>#DIV/0!</v>
      </c>
      <c r="V410" s="8" t="e">
        <f>IF($Y$62=1,IF(AND($B$56&gt;$F$56,$B$56&gt;$J$56),H410,IF($F$56&gt;$J$56,M410,IF($J$56&gt;$F$56,R410,""))),IF($Y$62=2,H410,IF($Y$62=3,M410,IF($Y$62=4,R410,""))))</f>
        <v>#DIV/0!</v>
      </c>
    </row>
    <row r="411" spans="2:22" hidden="1" x14ac:dyDescent="0.25">
      <c r="B411" s="8" t="s">
        <v>171</v>
      </c>
      <c r="C411" s="8">
        <f>Y37</f>
        <v>0</v>
      </c>
      <c r="D411" s="8" t="e">
        <f t="shared" si="43"/>
        <v>#DIV/0!</v>
      </c>
      <c r="E411" s="8" t="e">
        <f t="shared" si="44"/>
        <v>#DIV/0!</v>
      </c>
      <c r="J411" s="8" t="e">
        <f t="shared" si="45"/>
        <v>#DIV/0!</v>
      </c>
      <c r="O411" s="8" t="e">
        <f t="shared" si="46"/>
        <v>#DIV/0!</v>
      </c>
    </row>
    <row r="412" spans="2:22" hidden="1" x14ac:dyDescent="0.25">
      <c r="B412" s="8" t="s">
        <v>171</v>
      </c>
      <c r="C412" s="8">
        <f>Z37</f>
        <v>0</v>
      </c>
      <c r="D412" s="8" t="e">
        <f t="shared" si="43"/>
        <v>#DIV/0!</v>
      </c>
      <c r="E412" s="8" t="e">
        <f t="shared" si="44"/>
        <v>#DIV/0!</v>
      </c>
      <c r="J412" s="8" t="e">
        <f t="shared" si="45"/>
        <v>#DIV/0!</v>
      </c>
      <c r="O412" s="8" t="e">
        <f t="shared" si="46"/>
        <v>#DIV/0!</v>
      </c>
    </row>
    <row r="413" spans="2:22" hidden="1" x14ac:dyDescent="0.25">
      <c r="B413" s="8" t="s">
        <v>172</v>
      </c>
      <c r="C413" s="8">
        <f>X38</f>
        <v>0</v>
      </c>
      <c r="D413" s="8" t="e">
        <f t="shared" si="43"/>
        <v>#DIV/0!</v>
      </c>
      <c r="E413" s="8" t="e">
        <f t="shared" si="44"/>
        <v>#DIV/0!</v>
      </c>
      <c r="F413" s="8" t="e">
        <f>AVERAGE(E413:E415)</f>
        <v>#DIV/0!</v>
      </c>
      <c r="G413" s="8" t="e">
        <f>_xlfn.STDEV.P(E413:E415)</f>
        <v>#DIV/0!</v>
      </c>
      <c r="H413" s="8" t="e">
        <f>IF(AND(F413&lt;$B$46, F413&gt;$B$52),$B$425,$B$426)</f>
        <v>#DIV/0!</v>
      </c>
      <c r="J413" s="8" t="e">
        <f t="shared" si="45"/>
        <v>#DIV/0!</v>
      </c>
      <c r="K413" s="8" t="e">
        <f>AVERAGE(J413:J415)</f>
        <v>#DIV/0!</v>
      </c>
      <c r="L413" s="8" t="e">
        <f>_xlfn.STDEV.P(J413:J415)</f>
        <v>#DIV/0!</v>
      </c>
      <c r="M413" s="8" t="e">
        <f>IF(AND(K413&lt;$B$47, K413&gt;$B$52),$B$425,$B$426)</f>
        <v>#DIV/0!</v>
      </c>
      <c r="O413" s="8" t="e">
        <f t="shared" si="46"/>
        <v>#DIV/0!</v>
      </c>
      <c r="P413" s="8" t="e">
        <f>AVERAGE(O413:O415)</f>
        <v>#DIV/0!</v>
      </c>
      <c r="Q413" s="8" t="e">
        <f>_xlfn.STDEV.P(O413:O415)</f>
        <v>#DIV/0!</v>
      </c>
      <c r="R413" s="8" t="e">
        <f>IF(AND(P413&lt;$B$46,P413&gt;$B$51),$B$425,$B$426)</f>
        <v>#DIV/0!</v>
      </c>
      <c r="T413" s="8" t="e">
        <f>IF($Y$62=1,IF(AND($B$56&gt;$F$56,$B$56&gt;$J$56),F413,IF($F$56&gt;$J$56,K413,IF($J$56&gt;$F$56,P413,""))),IF($Y$62=2,F413,IF($Y$62=3,K413,IF($Y$62=4,P413,""))))</f>
        <v>#DIV/0!</v>
      </c>
      <c r="U413" s="8" t="e">
        <f>IF($Y$62=1,IF(AND($B$56&gt;$F$56,$B$56&gt;$J$56),G413,IF($F$56&gt;$J$56,L413,IF($J$56&gt;$F$56,Q413,""))),IF($Y$62=2,G413,IF($Y$62=3,L413,IF($Y$62=4,Q413,""))))</f>
        <v>#DIV/0!</v>
      </c>
      <c r="V413" s="8" t="e">
        <f>IF($Y$62=1,IF(AND($B$56&gt;$F$56,$B$56&gt;$J$56),H413,IF($F$56&gt;$J$56,M413,IF($J$56&gt;$F$56,R413,""))),IF($Y$62=2,H413,IF($Y$62=3,M413,IF($Y$62=4,R413,""))))</f>
        <v>#DIV/0!</v>
      </c>
    </row>
    <row r="414" spans="2:22" hidden="1" x14ac:dyDescent="0.25">
      <c r="B414" s="8" t="s">
        <v>172</v>
      </c>
      <c r="C414" s="8">
        <f>Y38</f>
        <v>0</v>
      </c>
      <c r="D414" s="8" t="e">
        <f t="shared" si="43"/>
        <v>#DIV/0!</v>
      </c>
      <c r="E414" s="8" t="e">
        <f t="shared" si="44"/>
        <v>#DIV/0!</v>
      </c>
      <c r="J414" s="8" t="e">
        <f t="shared" si="45"/>
        <v>#DIV/0!</v>
      </c>
      <c r="O414" s="8" t="e">
        <f t="shared" si="46"/>
        <v>#DIV/0!</v>
      </c>
    </row>
    <row r="415" spans="2:22" hidden="1" x14ac:dyDescent="0.25">
      <c r="B415" s="8" t="s">
        <v>172</v>
      </c>
      <c r="C415" s="8">
        <f>Z38</f>
        <v>0</v>
      </c>
      <c r="D415" s="8" t="e">
        <f t="shared" si="43"/>
        <v>#DIV/0!</v>
      </c>
      <c r="E415" s="8" t="e">
        <f t="shared" si="44"/>
        <v>#DIV/0!</v>
      </c>
      <c r="J415" s="8" t="e">
        <f t="shared" si="45"/>
        <v>#DIV/0!</v>
      </c>
      <c r="O415" s="8" t="e">
        <f t="shared" si="46"/>
        <v>#DIV/0!</v>
      </c>
    </row>
    <row r="416" spans="2:22" hidden="1" x14ac:dyDescent="0.25">
      <c r="B416" s="8" t="s">
        <v>173</v>
      </c>
      <c r="C416" s="8">
        <f>X39</f>
        <v>0</v>
      </c>
      <c r="D416" s="8" t="e">
        <f t="shared" ref="D416:D421" si="47">C416-$C$42</f>
        <v>#DIV/0!</v>
      </c>
      <c r="E416" s="8" t="e">
        <f t="shared" ref="E416:E421" si="48">IF(D416&gt;0,(D416/$B$59)^(1/$C$59),"")</f>
        <v>#DIV/0!</v>
      </c>
      <c r="F416" s="8" t="e">
        <f>AVERAGE(E416:E418)</f>
        <v>#DIV/0!</v>
      </c>
      <c r="G416" s="8" t="e">
        <f>_xlfn.STDEV.P(E416:E418)</f>
        <v>#DIV/0!</v>
      </c>
      <c r="H416" s="8" t="e">
        <f>IF(AND(F416&lt;$B$46, F416&gt;$B$52),$B$425,$B$426)</f>
        <v>#DIV/0!</v>
      </c>
      <c r="J416" s="8" t="e">
        <f t="shared" ref="J416:J421" si="49">IF(D416&gt;0,(D416/$F$59)^(1/$G$59),"")</f>
        <v>#DIV/0!</v>
      </c>
      <c r="K416" s="8" t="e">
        <f>AVERAGE(J416:J418)</f>
        <v>#DIV/0!</v>
      </c>
      <c r="L416" s="8" t="e">
        <f>_xlfn.STDEV.P(J416:J418)</f>
        <v>#DIV/0!</v>
      </c>
      <c r="M416" s="8" t="e">
        <f>IF(AND(K416&lt;$B$47, K416&gt;$B$52),$B$425,$B$426)</f>
        <v>#DIV/0!</v>
      </c>
      <c r="O416" s="8" t="e">
        <f t="shared" ref="O416:O421" si="50">IF(D416&gt;0,(D416/$J$59)^(1/$K$59),"")</f>
        <v>#DIV/0!</v>
      </c>
      <c r="P416" s="8" t="e">
        <f>AVERAGE(O416:O418)</f>
        <v>#DIV/0!</v>
      </c>
      <c r="Q416" s="8" t="e">
        <f>_xlfn.STDEV.P(O416:O418)</f>
        <v>#DIV/0!</v>
      </c>
      <c r="R416" s="8" t="e">
        <f>IF(AND(P416&lt;$B$46,P416&gt;$B$51),$B$425,$B$426)</f>
        <v>#DIV/0!</v>
      </c>
      <c r="T416" s="8" t="e">
        <f>IF($Y$62=1,IF(AND($B$56&gt;$F$56,$B$56&gt;$J$56),F416,IF($F$56&gt;$J$56,K416,IF($J$56&gt;$F$56,P416,""))),IF($Y$62=2,F416,IF($Y$62=3,K416,IF($Y$62=4,P416,""))))</f>
        <v>#DIV/0!</v>
      </c>
      <c r="U416" s="8" t="e">
        <f>IF($Y$62=1,IF(AND($B$56&gt;$F$56,$B$56&gt;$J$56),G416,IF($F$56&gt;$J$56,L416,IF($J$56&gt;$F$56,Q416,""))),IF($Y$62=2,G416,IF($Y$62=3,L416,IF($Y$62=4,Q416,""))))</f>
        <v>#DIV/0!</v>
      </c>
      <c r="V416" s="8" t="e">
        <f>IF($Y$62=1,IF(AND($B$56&gt;$F$56,$B$56&gt;$J$56),H416,IF($F$56&gt;$J$56,M416,IF($J$56&gt;$F$56,R416,""))),IF($Y$62=2,H416,IF($Y$62=3,M416,IF($Y$62=4,R416,""))))</f>
        <v>#DIV/0!</v>
      </c>
    </row>
    <row r="417" spans="2:22" hidden="1" x14ac:dyDescent="0.25">
      <c r="B417" s="8" t="s">
        <v>173</v>
      </c>
      <c r="C417" s="8">
        <f>Y39</f>
        <v>0</v>
      </c>
      <c r="D417" s="8" t="e">
        <f t="shared" si="47"/>
        <v>#DIV/0!</v>
      </c>
      <c r="E417" s="8" t="e">
        <f t="shared" si="48"/>
        <v>#DIV/0!</v>
      </c>
      <c r="J417" s="8" t="e">
        <f t="shared" si="49"/>
        <v>#DIV/0!</v>
      </c>
      <c r="O417" s="8" t="e">
        <f t="shared" si="50"/>
        <v>#DIV/0!</v>
      </c>
    </row>
    <row r="418" spans="2:22" hidden="1" x14ac:dyDescent="0.25">
      <c r="B418" s="8" t="s">
        <v>173</v>
      </c>
      <c r="C418" s="8">
        <f>Z39</f>
        <v>0</v>
      </c>
      <c r="D418" s="8" t="e">
        <f t="shared" si="47"/>
        <v>#DIV/0!</v>
      </c>
      <c r="E418" s="8" t="e">
        <f t="shared" si="48"/>
        <v>#DIV/0!</v>
      </c>
      <c r="J418" s="8" t="e">
        <f t="shared" si="49"/>
        <v>#DIV/0!</v>
      </c>
      <c r="O418" s="8" t="e">
        <f t="shared" si="50"/>
        <v>#DIV/0!</v>
      </c>
    </row>
    <row r="419" spans="2:22" hidden="1" x14ac:dyDescent="0.25">
      <c r="B419" s="8" t="s">
        <v>174</v>
      </c>
      <c r="C419" s="8">
        <f>X40</f>
        <v>0</v>
      </c>
      <c r="D419" s="8" t="e">
        <f t="shared" si="47"/>
        <v>#DIV/0!</v>
      </c>
      <c r="E419" s="8" t="e">
        <f t="shared" si="48"/>
        <v>#DIV/0!</v>
      </c>
      <c r="F419" s="8" t="e">
        <f>AVERAGE(E419:E421)</f>
        <v>#DIV/0!</v>
      </c>
      <c r="G419" s="8" t="e">
        <f>_xlfn.STDEV.P(E419:E421)</f>
        <v>#DIV/0!</v>
      </c>
      <c r="H419" s="8" t="e">
        <f>IF(AND(F419&lt;$B$46, F419&gt;$B$52),$B$425,$B$426)</f>
        <v>#DIV/0!</v>
      </c>
      <c r="J419" s="8" t="e">
        <f t="shared" si="49"/>
        <v>#DIV/0!</v>
      </c>
      <c r="K419" s="8" t="e">
        <f>AVERAGE(J419:J421)</f>
        <v>#DIV/0!</v>
      </c>
      <c r="L419" s="8" t="e">
        <f>_xlfn.STDEV.P(J419:J421)</f>
        <v>#DIV/0!</v>
      </c>
      <c r="M419" s="8" t="e">
        <f>IF(AND(K419&lt;$B$47, K419&gt;$B$52),$B$425,$B$426)</f>
        <v>#DIV/0!</v>
      </c>
      <c r="O419" s="8" t="e">
        <f t="shared" si="50"/>
        <v>#DIV/0!</v>
      </c>
      <c r="P419" s="8" t="e">
        <f>AVERAGE(O419:O421)</f>
        <v>#DIV/0!</v>
      </c>
      <c r="Q419" s="8" t="e">
        <f>_xlfn.STDEV.P(O419:O421)</f>
        <v>#DIV/0!</v>
      </c>
      <c r="R419" s="8" t="e">
        <f>IF(AND(P419&lt;$B$46,P419&gt;$B$51),$B$425,$B$426)</f>
        <v>#DIV/0!</v>
      </c>
      <c r="T419" s="8" t="e">
        <f>IF($Y$62=1,IF(AND($B$56&gt;$F$56,$B$56&gt;$J$56),F419,IF($F$56&gt;$J$56,K419,IF($J$56&gt;$F$56,P419,""))),IF($Y$62=2,F419,IF($Y$62=3,K419,IF($Y$62=4,P419,""))))</f>
        <v>#DIV/0!</v>
      </c>
      <c r="U419" s="8" t="e">
        <f>IF($Y$62=1,IF(AND($B$56&gt;$F$56,$B$56&gt;$J$56),G419,IF($F$56&gt;$J$56,L419,IF($J$56&gt;$F$56,Q419,""))),IF($Y$62=2,G419,IF($Y$62=3,L419,IF($Y$62=4,Q419,""))))</f>
        <v>#DIV/0!</v>
      </c>
      <c r="V419" s="8" t="e">
        <f>IF($Y$62=1,IF(AND($B$56&gt;$F$56,$B$56&gt;$J$56),H419,IF($F$56&gt;$J$56,M419,IF($J$56&gt;$F$56,R419,""))),IF($Y$62=2,H419,IF($Y$62=3,M419,IF($Y$62=4,R419,""))))</f>
        <v>#DIV/0!</v>
      </c>
    </row>
    <row r="420" spans="2:22" hidden="1" x14ac:dyDescent="0.25">
      <c r="B420" s="8" t="s">
        <v>174</v>
      </c>
      <c r="C420" s="8">
        <f>Y40</f>
        <v>0</v>
      </c>
      <c r="D420" s="8" t="e">
        <f t="shared" si="47"/>
        <v>#DIV/0!</v>
      </c>
      <c r="E420" s="8" t="e">
        <f t="shared" si="48"/>
        <v>#DIV/0!</v>
      </c>
      <c r="J420" s="8" t="e">
        <f t="shared" si="49"/>
        <v>#DIV/0!</v>
      </c>
      <c r="O420" s="8" t="e">
        <f t="shared" si="50"/>
        <v>#DIV/0!</v>
      </c>
    </row>
    <row r="421" spans="2:22" hidden="1" x14ac:dyDescent="0.25">
      <c r="B421" s="8" t="s">
        <v>174</v>
      </c>
      <c r="C421" s="8">
        <f>Z40</f>
        <v>0</v>
      </c>
      <c r="D421" s="8" t="e">
        <f t="shared" si="47"/>
        <v>#DIV/0!</v>
      </c>
      <c r="E421" s="8" t="e">
        <f t="shared" si="48"/>
        <v>#DIV/0!</v>
      </c>
      <c r="J421" s="8" t="e">
        <f t="shared" si="49"/>
        <v>#DIV/0!</v>
      </c>
      <c r="O421" s="8" t="e">
        <f t="shared" si="50"/>
        <v>#DIV/0!</v>
      </c>
    </row>
    <row r="422" spans="2:22" hidden="1" x14ac:dyDescent="0.25"/>
    <row r="423" spans="2:22" hidden="1" x14ac:dyDescent="0.25"/>
    <row r="424" spans="2:22" hidden="1" x14ac:dyDescent="0.25"/>
    <row r="425" spans="2:22" hidden="1" x14ac:dyDescent="0.25">
      <c r="B425" s="8" t="s">
        <v>37</v>
      </c>
    </row>
    <row r="426" spans="2:22" hidden="1" x14ac:dyDescent="0.25">
      <c r="B426" s="9" t="s">
        <v>36</v>
      </c>
    </row>
    <row r="427" spans="2:22" hidden="1" x14ac:dyDescent="0.25"/>
    <row r="428" spans="2:22" hidden="1" x14ac:dyDescent="0.25">
      <c r="B428" s="8" t="e">
        <f>IF(0.99&gt;B56,B430,B431)</f>
        <v>#VALUE!</v>
      </c>
    </row>
    <row r="429" spans="2:22" hidden="1" x14ac:dyDescent="0.25"/>
    <row r="430" spans="2:22" hidden="1" x14ac:dyDescent="0.25">
      <c r="B430" s="9" t="s">
        <v>46</v>
      </c>
    </row>
    <row r="431" spans="2:22" hidden="1" x14ac:dyDescent="0.25">
      <c r="B431" s="8" t="s">
        <v>47</v>
      </c>
    </row>
  </sheetData>
  <sheetProtection algorithmName="SHA-512" hashValue="vNgz0FSgjszOJqHzpjAcMbX83y4Dp2BBtCpaPW3MrqLYOyIvkcaugPU9ryiejVMyCx7cy/k2hNnrTbURMuPPXQ==" saltValue="OUSliOcajnJKDK7njMArPQ==" spinCount="100000" sheet="1" objects="1" scenarios="1"/>
  <mergeCells count="129">
    <mergeCell ref="X19:Z19"/>
    <mergeCell ref="X13:Z13"/>
    <mergeCell ref="X14:Z14"/>
    <mergeCell ref="X15:Z15"/>
    <mergeCell ref="X16:Z16"/>
    <mergeCell ref="X17:Z17"/>
    <mergeCell ref="X18:Z18"/>
    <mergeCell ref="U19:W19"/>
    <mergeCell ref="X4:Z4"/>
    <mergeCell ref="X5:Z5"/>
    <mergeCell ref="X6:Z6"/>
    <mergeCell ref="X7:Z7"/>
    <mergeCell ref="X8:Z8"/>
    <mergeCell ref="X9:Z9"/>
    <mergeCell ref="X10:Z10"/>
    <mergeCell ref="X11:Z11"/>
    <mergeCell ref="X12:Z12"/>
    <mergeCell ref="U13:W13"/>
    <mergeCell ref="U14:W14"/>
    <mergeCell ref="U15:W15"/>
    <mergeCell ref="U16:W16"/>
    <mergeCell ref="U17:W17"/>
    <mergeCell ref="U18:W18"/>
    <mergeCell ref="U4:W4"/>
    <mergeCell ref="U5:W5"/>
    <mergeCell ref="U6:W6"/>
    <mergeCell ref="U7:W7"/>
    <mergeCell ref="U8:W8"/>
    <mergeCell ref="U9:W9"/>
    <mergeCell ref="U10:W10"/>
    <mergeCell ref="U11:W11"/>
    <mergeCell ref="U12:W12"/>
    <mergeCell ref="O19:Q19"/>
    <mergeCell ref="R4:T4"/>
    <mergeCell ref="R5:T5"/>
    <mergeCell ref="R6:T6"/>
    <mergeCell ref="R7:T7"/>
    <mergeCell ref="R8:T8"/>
    <mergeCell ref="R9:T9"/>
    <mergeCell ref="R10:T10"/>
    <mergeCell ref="R11:T11"/>
    <mergeCell ref="R12:T12"/>
    <mergeCell ref="O13:Q13"/>
    <mergeCell ref="O14:Q14"/>
    <mergeCell ref="O15:Q15"/>
    <mergeCell ref="O16:Q16"/>
    <mergeCell ref="O17:Q17"/>
    <mergeCell ref="O18:Q18"/>
    <mergeCell ref="R19:T19"/>
    <mergeCell ref="R13:T13"/>
    <mergeCell ref="R14:T14"/>
    <mergeCell ref="R15:T15"/>
    <mergeCell ref="R16:T16"/>
    <mergeCell ref="R17:T17"/>
    <mergeCell ref="R18:T18"/>
    <mergeCell ref="O4:Q4"/>
    <mergeCell ref="O5:Q5"/>
    <mergeCell ref="O6:Q6"/>
    <mergeCell ref="O7:Q7"/>
    <mergeCell ref="O8:Q8"/>
    <mergeCell ref="O9:Q9"/>
    <mergeCell ref="O10:Q10"/>
    <mergeCell ref="O11:Q11"/>
    <mergeCell ref="O12:Q12"/>
    <mergeCell ref="I19:K19"/>
    <mergeCell ref="L12:N12"/>
    <mergeCell ref="L13:N13"/>
    <mergeCell ref="L14:N14"/>
    <mergeCell ref="L15:N15"/>
    <mergeCell ref="L16:N16"/>
    <mergeCell ref="L17:N17"/>
    <mergeCell ref="L18:N18"/>
    <mergeCell ref="L19:N19"/>
    <mergeCell ref="B21:N23"/>
    <mergeCell ref="C12:E12"/>
    <mergeCell ref="C13:E13"/>
    <mergeCell ref="C14:E14"/>
    <mergeCell ref="C15:E15"/>
    <mergeCell ref="C16:E16"/>
    <mergeCell ref="C17:E17"/>
    <mergeCell ref="C18:E18"/>
    <mergeCell ref="C19:E19"/>
    <mergeCell ref="F12:H12"/>
    <mergeCell ref="F13:H13"/>
    <mergeCell ref="F14:H14"/>
    <mergeCell ref="F15:H15"/>
    <mergeCell ref="F16:H16"/>
    <mergeCell ref="F17:H17"/>
    <mergeCell ref="F18:H18"/>
    <mergeCell ref="F19:H19"/>
    <mergeCell ref="I12:K12"/>
    <mergeCell ref="I13:K13"/>
    <mergeCell ref="I14:K14"/>
    <mergeCell ref="I15:K15"/>
    <mergeCell ref="I16:K16"/>
    <mergeCell ref="I17:K17"/>
    <mergeCell ref="I18:K18"/>
    <mergeCell ref="C10:E10"/>
    <mergeCell ref="F10:H10"/>
    <mergeCell ref="I10:K10"/>
    <mergeCell ref="L10:N10"/>
    <mergeCell ref="C11:E11"/>
    <mergeCell ref="F11:H11"/>
    <mergeCell ref="I11:K11"/>
    <mergeCell ref="L11:N11"/>
    <mergeCell ref="C8:E8"/>
    <mergeCell ref="F8:H8"/>
    <mergeCell ref="I8:K8"/>
    <mergeCell ref="L8:N8"/>
    <mergeCell ref="C9:E9"/>
    <mergeCell ref="F9:H9"/>
    <mergeCell ref="I9:K9"/>
    <mergeCell ref="L9:N9"/>
    <mergeCell ref="C6:E6"/>
    <mergeCell ref="F6:H6"/>
    <mergeCell ref="I6:K6"/>
    <mergeCell ref="L6:N6"/>
    <mergeCell ref="C7:E7"/>
    <mergeCell ref="F7:H7"/>
    <mergeCell ref="I7:K7"/>
    <mergeCell ref="L7:N7"/>
    <mergeCell ref="C4:E4"/>
    <mergeCell ref="F4:H4"/>
    <mergeCell ref="I4:K4"/>
    <mergeCell ref="L4:N4"/>
    <mergeCell ref="C5:E5"/>
    <mergeCell ref="F5:H5"/>
    <mergeCell ref="I5:K5"/>
    <mergeCell ref="L5:N5"/>
  </mergeCells>
  <conditionalFormatting sqref="H86:H109 M86:M109 M134:M157 H134:H157 H182:H205 M182:M205">
    <cfRule type="containsText" dxfId="165" priority="154" operator="containsText" text="Outside Range">
      <formula>NOT(ISERROR(SEARCH("Outside Range",H86)))</formula>
    </cfRule>
  </conditionalFormatting>
  <conditionalFormatting sqref="H158:H181 M158:M181">
    <cfRule type="containsText" dxfId="164" priority="110" operator="containsText" text="Outside Range">
      <formula>NOT(ISERROR(SEARCH("Outside Range",H158)))</formula>
    </cfRule>
  </conditionalFormatting>
  <conditionalFormatting sqref="R86:R103">
    <cfRule type="containsText" dxfId="163" priority="152" operator="containsText" text="Outside Range">
      <formula>NOT(ISERROR(SEARCH("Outside Range",R86)))</formula>
    </cfRule>
  </conditionalFormatting>
  <conditionalFormatting sqref="R105:R106 R108:R109 R135:R136 R138:R139 R141:R142 R144:R145">
    <cfRule type="containsText" dxfId="162" priority="151" operator="containsText" text="Outside Range">
      <formula>NOT(ISERROR(SEARCH("Outside Range",R105)))</formula>
    </cfRule>
  </conditionalFormatting>
  <conditionalFormatting sqref="R147:R148 R150:R151 R153:R154 R156:R157 R183:R184 R186:R187">
    <cfRule type="containsText" dxfId="161" priority="150" operator="containsText" text="Outside Range">
      <formula>NOT(ISERROR(SEARCH("Outside Range",R147)))</formula>
    </cfRule>
  </conditionalFormatting>
  <conditionalFormatting sqref="R189:R190 R192:R193 R195:R196 R198:R199 R201:R202 R204:R205">
    <cfRule type="containsText" dxfId="160" priority="149" operator="containsText" text="Outside Range">
      <formula>NOT(ISERROR(SEARCH("Outside Range",R189)))</formula>
    </cfRule>
  </conditionalFormatting>
  <conditionalFormatting sqref="R104">
    <cfRule type="containsText" dxfId="159" priority="148" operator="containsText" text="Outside Range">
      <formula>NOT(ISERROR(SEARCH("Outside Range",R104)))</formula>
    </cfRule>
  </conditionalFormatting>
  <conditionalFormatting sqref="R107">
    <cfRule type="containsText" dxfId="158" priority="147" operator="containsText" text="Outside Range">
      <formula>NOT(ISERROR(SEARCH("Outside Range",R107)))</formula>
    </cfRule>
  </conditionalFormatting>
  <conditionalFormatting sqref="R134">
    <cfRule type="containsText" dxfId="157" priority="146" operator="containsText" text="Outside Range">
      <formula>NOT(ISERROR(SEARCH("Outside Range",R134)))</formula>
    </cfRule>
  </conditionalFormatting>
  <conditionalFormatting sqref="R137">
    <cfRule type="containsText" dxfId="156" priority="145" operator="containsText" text="Outside Range">
      <formula>NOT(ISERROR(SEARCH("Outside Range",R137)))</formula>
    </cfRule>
  </conditionalFormatting>
  <conditionalFormatting sqref="R140">
    <cfRule type="containsText" dxfId="155" priority="144" operator="containsText" text="Outside Range">
      <formula>NOT(ISERROR(SEARCH("Outside Range",R140)))</formula>
    </cfRule>
  </conditionalFormatting>
  <conditionalFormatting sqref="R143">
    <cfRule type="containsText" dxfId="154" priority="143" operator="containsText" text="Outside Range">
      <formula>NOT(ISERROR(SEARCH("Outside Range",R143)))</formula>
    </cfRule>
  </conditionalFormatting>
  <conditionalFormatting sqref="R146">
    <cfRule type="containsText" dxfId="153" priority="142" operator="containsText" text="Outside Range">
      <formula>NOT(ISERROR(SEARCH("Outside Range",R146)))</formula>
    </cfRule>
  </conditionalFormatting>
  <conditionalFormatting sqref="R149">
    <cfRule type="containsText" dxfId="152" priority="141" operator="containsText" text="Outside Range">
      <formula>NOT(ISERROR(SEARCH("Outside Range",R149)))</formula>
    </cfRule>
  </conditionalFormatting>
  <conditionalFormatting sqref="R152">
    <cfRule type="containsText" dxfId="151" priority="140" operator="containsText" text="Outside Range">
      <formula>NOT(ISERROR(SEARCH("Outside Range",R152)))</formula>
    </cfRule>
  </conditionalFormatting>
  <conditionalFormatting sqref="R155">
    <cfRule type="containsText" dxfId="150" priority="139" operator="containsText" text="Outside Range">
      <formula>NOT(ISERROR(SEARCH("Outside Range",R155)))</formula>
    </cfRule>
  </conditionalFormatting>
  <conditionalFormatting sqref="R182">
    <cfRule type="containsText" dxfId="149" priority="138" operator="containsText" text="Outside Range">
      <formula>NOT(ISERROR(SEARCH("Outside Range",R182)))</formula>
    </cfRule>
  </conditionalFormatting>
  <conditionalFormatting sqref="R185">
    <cfRule type="containsText" dxfId="148" priority="137" operator="containsText" text="Outside Range">
      <formula>NOT(ISERROR(SEARCH("Outside Range",R185)))</formula>
    </cfRule>
  </conditionalFormatting>
  <conditionalFormatting sqref="R188">
    <cfRule type="containsText" dxfId="147" priority="136" operator="containsText" text="Outside Range">
      <formula>NOT(ISERROR(SEARCH("Outside Range",R188)))</formula>
    </cfRule>
  </conditionalFormatting>
  <conditionalFormatting sqref="R191">
    <cfRule type="containsText" dxfId="146" priority="135" operator="containsText" text="Outside Range">
      <formula>NOT(ISERROR(SEARCH("Outside Range",R191)))</formula>
    </cfRule>
  </conditionalFormatting>
  <conditionalFormatting sqref="R194">
    <cfRule type="containsText" dxfId="145" priority="134" operator="containsText" text="Outside Range">
      <formula>NOT(ISERROR(SEARCH("Outside Range",R194)))</formula>
    </cfRule>
  </conditionalFormatting>
  <conditionalFormatting sqref="R197">
    <cfRule type="containsText" dxfId="144" priority="133" operator="containsText" text="Outside Range">
      <formula>NOT(ISERROR(SEARCH("Outside Range",R197)))</formula>
    </cfRule>
  </conditionalFormatting>
  <conditionalFormatting sqref="R200">
    <cfRule type="containsText" dxfId="143" priority="132" operator="containsText" text="Outside Range">
      <formula>NOT(ISERROR(SEARCH("Outside Range",R200)))</formula>
    </cfRule>
  </conditionalFormatting>
  <conditionalFormatting sqref="R203">
    <cfRule type="containsText" dxfId="142" priority="131" operator="containsText" text="Outside Range">
      <formula>NOT(ISERROR(SEARCH("Outside Range",R203)))</formula>
    </cfRule>
  </conditionalFormatting>
  <conditionalFormatting sqref="R158:R175">
    <cfRule type="containsText" dxfId="141" priority="109" operator="containsText" text="Outside Range">
      <formula>NOT(ISERROR(SEARCH("Outside Range",R158)))</formula>
    </cfRule>
  </conditionalFormatting>
  <conditionalFormatting sqref="R177:R178 R180:R181">
    <cfRule type="containsText" dxfId="140" priority="108" operator="containsText" text="Outside Range">
      <formula>NOT(ISERROR(SEARCH("Outside Range",R177)))</formula>
    </cfRule>
  </conditionalFormatting>
  <conditionalFormatting sqref="R176">
    <cfRule type="containsText" dxfId="139" priority="107" operator="containsText" text="Outside Range">
      <formula>NOT(ISERROR(SEARCH("Outside Range",R176)))</formula>
    </cfRule>
  </conditionalFormatting>
  <conditionalFormatting sqref="R179">
    <cfRule type="containsText" dxfId="138" priority="106" operator="containsText" text="Outside Range">
      <formula>NOT(ISERROR(SEARCH("Outside Range",R179)))</formula>
    </cfRule>
  </conditionalFormatting>
  <conditionalFormatting sqref="H62:H85 M62:M85">
    <cfRule type="containsText" dxfId="137" priority="120" operator="containsText" text="Outside Range">
      <formula>NOT(ISERROR(SEARCH("Outside Range",H62)))</formula>
    </cfRule>
  </conditionalFormatting>
  <conditionalFormatting sqref="R62:R79">
    <cfRule type="containsText" dxfId="136" priority="119" operator="containsText" text="Outside Range">
      <formula>NOT(ISERROR(SEARCH("Outside Range",R62)))</formula>
    </cfRule>
  </conditionalFormatting>
  <conditionalFormatting sqref="R81:R82 R84:R85">
    <cfRule type="containsText" dxfId="135" priority="118" operator="containsText" text="Outside Range">
      <formula>NOT(ISERROR(SEARCH("Outside Range",R81)))</formula>
    </cfRule>
  </conditionalFormatting>
  <conditionalFormatting sqref="R80">
    <cfRule type="containsText" dxfId="134" priority="117" operator="containsText" text="Outside Range">
      <formula>NOT(ISERROR(SEARCH("Outside Range",R80)))</formula>
    </cfRule>
  </conditionalFormatting>
  <conditionalFormatting sqref="R83">
    <cfRule type="containsText" dxfId="133" priority="116" operator="containsText" text="Outside Range">
      <formula>NOT(ISERROR(SEARCH("Outside Range",R83)))</formula>
    </cfRule>
  </conditionalFormatting>
  <conditionalFormatting sqref="H110:H133 M110:M133">
    <cfRule type="containsText" dxfId="132" priority="115" operator="containsText" text="Outside Range">
      <formula>NOT(ISERROR(SEARCH("Outside Range",H110)))</formula>
    </cfRule>
  </conditionalFormatting>
  <conditionalFormatting sqref="R110:R127">
    <cfRule type="containsText" dxfId="131" priority="114" operator="containsText" text="Outside Range">
      <formula>NOT(ISERROR(SEARCH("Outside Range",R110)))</formula>
    </cfRule>
  </conditionalFormatting>
  <conditionalFormatting sqref="R129:R130 R132:R133">
    <cfRule type="containsText" dxfId="130" priority="113" operator="containsText" text="Outside Range">
      <formula>NOT(ISERROR(SEARCH("Outside Range",R129)))</formula>
    </cfRule>
  </conditionalFormatting>
  <conditionalFormatting sqref="R128">
    <cfRule type="containsText" dxfId="129" priority="112" operator="containsText" text="Outside Range">
      <formula>NOT(ISERROR(SEARCH("Outside Range",R128)))</formula>
    </cfRule>
  </conditionalFormatting>
  <conditionalFormatting sqref="R131">
    <cfRule type="containsText" dxfId="128" priority="111" operator="containsText" text="Outside Range">
      <formula>NOT(ISERROR(SEARCH("Outside Range",R131)))</formula>
    </cfRule>
  </conditionalFormatting>
  <conditionalFormatting sqref="H206:H229 M206:M229">
    <cfRule type="containsText" dxfId="127" priority="105" operator="containsText" text="Outside Range">
      <formula>NOT(ISERROR(SEARCH("Outside Range",H206)))</formula>
    </cfRule>
  </conditionalFormatting>
  <conditionalFormatting sqref="R206:R223">
    <cfRule type="containsText" dxfId="126" priority="104" operator="containsText" text="Outside Range">
      <formula>NOT(ISERROR(SEARCH("Outside Range",R206)))</formula>
    </cfRule>
  </conditionalFormatting>
  <conditionalFormatting sqref="R225:R226 R228:R229">
    <cfRule type="containsText" dxfId="125" priority="103" operator="containsText" text="Outside Range">
      <formula>NOT(ISERROR(SEARCH("Outside Range",R225)))</formula>
    </cfRule>
  </conditionalFormatting>
  <conditionalFormatting sqref="R224">
    <cfRule type="containsText" dxfId="124" priority="102" operator="containsText" text="Outside Range">
      <formula>NOT(ISERROR(SEARCH("Outside Range",R224)))</formula>
    </cfRule>
  </conditionalFormatting>
  <conditionalFormatting sqref="R227">
    <cfRule type="containsText" dxfId="123" priority="101" operator="containsText" text="Outside Range">
      <formula>NOT(ISERROR(SEARCH("Outside Range",R227)))</formula>
    </cfRule>
  </conditionalFormatting>
  <conditionalFormatting sqref="R357:R358 R360:R361 R363:R364 R366:R367 R369:R370 R372:R373">
    <cfRule type="containsText" dxfId="122" priority="48" operator="containsText" text="Outside Range">
      <formula>NOT(ISERROR(SEARCH("Outside Range",R357)))</formula>
    </cfRule>
  </conditionalFormatting>
  <conditionalFormatting sqref="R272">
    <cfRule type="containsText" dxfId="121" priority="47" operator="containsText" text="Outside Range">
      <formula>NOT(ISERROR(SEARCH("Outside Range",R272)))</formula>
    </cfRule>
  </conditionalFormatting>
  <conditionalFormatting sqref="R275">
    <cfRule type="containsText" dxfId="120" priority="46" operator="containsText" text="Outside Range">
      <formula>NOT(ISERROR(SEARCH("Outside Range",R275)))</formula>
    </cfRule>
  </conditionalFormatting>
  <conditionalFormatting sqref="R302">
    <cfRule type="containsText" dxfId="119" priority="45" operator="containsText" text="Outside Range">
      <formula>NOT(ISERROR(SEARCH("Outside Range",R302)))</formula>
    </cfRule>
  </conditionalFormatting>
  <conditionalFormatting sqref="R305">
    <cfRule type="containsText" dxfId="118" priority="44" operator="containsText" text="Outside Range">
      <formula>NOT(ISERROR(SEARCH("Outside Range",R305)))</formula>
    </cfRule>
  </conditionalFormatting>
  <conditionalFormatting sqref="R308">
    <cfRule type="containsText" dxfId="117" priority="43" operator="containsText" text="Outside Range">
      <formula>NOT(ISERROR(SEARCH("Outside Range",R308)))</formula>
    </cfRule>
  </conditionalFormatting>
  <conditionalFormatting sqref="R311">
    <cfRule type="containsText" dxfId="116" priority="42" operator="containsText" text="Outside Range">
      <formula>NOT(ISERROR(SEARCH("Outside Range",R311)))</formula>
    </cfRule>
  </conditionalFormatting>
  <conditionalFormatting sqref="R314">
    <cfRule type="containsText" dxfId="115" priority="41" operator="containsText" text="Outside Range">
      <formula>NOT(ISERROR(SEARCH("Outside Range",R314)))</formula>
    </cfRule>
  </conditionalFormatting>
  <conditionalFormatting sqref="R317">
    <cfRule type="containsText" dxfId="114" priority="40" operator="containsText" text="Outside Range">
      <formula>NOT(ISERROR(SEARCH("Outside Range",R317)))</formula>
    </cfRule>
  </conditionalFormatting>
  <conditionalFormatting sqref="R320">
    <cfRule type="containsText" dxfId="113" priority="39" operator="containsText" text="Outside Range">
      <formula>NOT(ISERROR(SEARCH("Outside Range",R320)))</formula>
    </cfRule>
  </conditionalFormatting>
  <conditionalFormatting sqref="R323">
    <cfRule type="containsText" dxfId="112" priority="38" operator="containsText" text="Outside Range">
      <formula>NOT(ISERROR(SEARCH("Outside Range",R323)))</formula>
    </cfRule>
  </conditionalFormatting>
  <conditionalFormatting sqref="R350">
    <cfRule type="containsText" dxfId="111" priority="37" operator="containsText" text="Outside Range">
      <formula>NOT(ISERROR(SEARCH("Outside Range",R350)))</formula>
    </cfRule>
  </conditionalFormatting>
  <conditionalFormatting sqref="R353">
    <cfRule type="containsText" dxfId="110" priority="36" operator="containsText" text="Outside Range">
      <formula>NOT(ISERROR(SEARCH("Outside Range",R353)))</formula>
    </cfRule>
  </conditionalFormatting>
  <conditionalFormatting sqref="R356">
    <cfRule type="containsText" dxfId="109" priority="35" operator="containsText" text="Outside Range">
      <formula>NOT(ISERROR(SEARCH("Outside Range",R356)))</formula>
    </cfRule>
  </conditionalFormatting>
  <conditionalFormatting sqref="R359">
    <cfRule type="containsText" dxfId="108" priority="34" operator="containsText" text="Outside Range">
      <formula>NOT(ISERROR(SEARCH("Outside Range",R359)))</formula>
    </cfRule>
  </conditionalFormatting>
  <conditionalFormatting sqref="R362">
    <cfRule type="containsText" dxfId="107" priority="33" operator="containsText" text="Outside Range">
      <formula>NOT(ISERROR(SEARCH("Outside Range",R362)))</formula>
    </cfRule>
  </conditionalFormatting>
  <conditionalFormatting sqref="R365">
    <cfRule type="containsText" dxfId="106" priority="32" operator="containsText" text="Outside Range">
      <formula>NOT(ISERROR(SEARCH("Outside Range",R365)))</formula>
    </cfRule>
  </conditionalFormatting>
  <conditionalFormatting sqref="R368">
    <cfRule type="containsText" dxfId="105" priority="31" operator="containsText" text="Outside Range">
      <formula>NOT(ISERROR(SEARCH("Outside Range",R368)))</formula>
    </cfRule>
  </conditionalFormatting>
  <conditionalFormatting sqref="R371">
    <cfRule type="containsText" dxfId="104" priority="30" operator="containsText" text="Outside Range">
      <formula>NOT(ISERROR(SEARCH("Outside Range",R371)))</formula>
    </cfRule>
  </conditionalFormatting>
  <conditionalFormatting sqref="H230:H253 M230:M253">
    <cfRule type="containsText" dxfId="103" priority="29" operator="containsText" text="Outside Range">
      <formula>NOT(ISERROR(SEARCH("Outside Range",H230)))</formula>
    </cfRule>
  </conditionalFormatting>
  <conditionalFormatting sqref="R230:R247">
    <cfRule type="containsText" dxfId="102" priority="28" operator="containsText" text="Outside Range">
      <formula>NOT(ISERROR(SEARCH("Outside Range",R230)))</formula>
    </cfRule>
  </conditionalFormatting>
  <conditionalFormatting sqref="R249:R250 R252:R253">
    <cfRule type="containsText" dxfId="101" priority="27" operator="containsText" text="Outside Range">
      <formula>NOT(ISERROR(SEARCH("Outside Range",R249)))</formula>
    </cfRule>
  </conditionalFormatting>
  <conditionalFormatting sqref="R248">
    <cfRule type="containsText" dxfId="100" priority="26" operator="containsText" text="Outside Range">
      <formula>NOT(ISERROR(SEARCH("Outside Range",R248)))</formula>
    </cfRule>
  </conditionalFormatting>
  <conditionalFormatting sqref="R347">
    <cfRule type="containsText" dxfId="99" priority="15" operator="containsText" text="Outside Range">
      <formula>NOT(ISERROR(SEARCH("Outside Range",R347)))</formula>
    </cfRule>
  </conditionalFormatting>
  <conditionalFormatting sqref="H374:H397 M374:M397">
    <cfRule type="containsText" dxfId="98" priority="14" operator="containsText" text="Outside Range">
      <formula>NOT(ISERROR(SEARCH("Outside Range",H374)))</formula>
    </cfRule>
  </conditionalFormatting>
  <conditionalFormatting sqref="R374:R391">
    <cfRule type="containsText" dxfId="97" priority="13" operator="containsText" text="Outside Range">
      <formula>NOT(ISERROR(SEARCH("Outside Range",R374)))</formula>
    </cfRule>
  </conditionalFormatting>
  <conditionalFormatting sqref="R393:R394 R396:R397">
    <cfRule type="containsText" dxfId="96" priority="12" operator="containsText" text="Outside Range">
      <formula>NOT(ISERROR(SEARCH("Outside Range",R393)))</formula>
    </cfRule>
  </conditionalFormatting>
  <conditionalFormatting sqref="R392">
    <cfRule type="containsText" dxfId="95" priority="11" operator="containsText" text="Outside Range">
      <formula>NOT(ISERROR(SEARCH("Outside Range",R392)))</formula>
    </cfRule>
  </conditionalFormatting>
  <conditionalFormatting sqref="R251">
    <cfRule type="containsText" dxfId="94" priority="25" operator="containsText" text="Outside Range">
      <formula>NOT(ISERROR(SEARCH("Outside Range",R251)))</formula>
    </cfRule>
  </conditionalFormatting>
  <conditionalFormatting sqref="H278:H301 M278:M301">
    <cfRule type="containsText" dxfId="93" priority="24" operator="containsText" text="Outside Range">
      <formula>NOT(ISERROR(SEARCH("Outside Range",H278)))</formula>
    </cfRule>
  </conditionalFormatting>
  <conditionalFormatting sqref="R278:R295">
    <cfRule type="containsText" dxfId="92" priority="23" operator="containsText" text="Outside Range">
      <formula>NOT(ISERROR(SEARCH("Outside Range",R278)))</formula>
    </cfRule>
  </conditionalFormatting>
  <conditionalFormatting sqref="R297:R298 R300:R301">
    <cfRule type="containsText" dxfId="91" priority="22" operator="containsText" text="Outside Range">
      <formula>NOT(ISERROR(SEARCH("Outside Range",R297)))</formula>
    </cfRule>
  </conditionalFormatting>
  <conditionalFormatting sqref="R296">
    <cfRule type="containsText" dxfId="90" priority="21" operator="containsText" text="Outside Range">
      <formula>NOT(ISERROR(SEARCH("Outside Range",R296)))</formula>
    </cfRule>
  </conditionalFormatting>
  <conditionalFormatting sqref="R299">
    <cfRule type="containsText" dxfId="89" priority="20" operator="containsText" text="Outside Range">
      <formula>NOT(ISERROR(SEARCH("Outside Range",R299)))</formula>
    </cfRule>
  </conditionalFormatting>
  <conditionalFormatting sqref="H326:H349 M326:M349">
    <cfRule type="containsText" dxfId="88" priority="19" operator="containsText" text="Outside Range">
      <formula>NOT(ISERROR(SEARCH("Outside Range",H326)))</formula>
    </cfRule>
  </conditionalFormatting>
  <conditionalFormatting sqref="R326:R343">
    <cfRule type="containsText" dxfId="87" priority="18" operator="containsText" text="Outside Range">
      <formula>NOT(ISERROR(SEARCH("Outside Range",R326)))</formula>
    </cfRule>
  </conditionalFormatting>
  <conditionalFormatting sqref="R345:R346 R348:R349">
    <cfRule type="containsText" dxfId="86" priority="17" operator="containsText" text="Outside Range">
      <formula>NOT(ISERROR(SEARCH("Outside Range",R345)))</formula>
    </cfRule>
  </conditionalFormatting>
  <conditionalFormatting sqref="R344">
    <cfRule type="containsText" dxfId="85" priority="16" operator="containsText" text="Outside Range">
      <formula>NOT(ISERROR(SEARCH("Outside Range",R344)))</formula>
    </cfRule>
  </conditionalFormatting>
  <conditionalFormatting sqref="R395">
    <cfRule type="containsText" dxfId="84" priority="10" operator="containsText" text="Outside Range">
      <formula>NOT(ISERROR(SEARCH("Outside Range",R395)))</formula>
    </cfRule>
  </conditionalFormatting>
  <conditionalFormatting sqref="H398:H415 M398:M415">
    <cfRule type="containsText" dxfId="83" priority="9" operator="containsText" text="Outside Range">
      <formula>NOT(ISERROR(SEARCH("Outside Range",H398)))</formula>
    </cfRule>
  </conditionalFormatting>
  <conditionalFormatting sqref="R398:R409">
    <cfRule type="containsText" dxfId="82" priority="8" operator="containsText" text="Outside Range">
      <formula>NOT(ISERROR(SEARCH("Outside Range",R398)))</formula>
    </cfRule>
  </conditionalFormatting>
  <conditionalFormatting sqref="R411:R412 R414:R415">
    <cfRule type="containsText" dxfId="81" priority="7" operator="containsText" text="Outside Range">
      <formula>NOT(ISERROR(SEARCH("Outside Range",R411)))</formula>
    </cfRule>
  </conditionalFormatting>
  <conditionalFormatting sqref="R410">
    <cfRule type="containsText" dxfId="80" priority="6" operator="containsText" text="Outside Range">
      <formula>NOT(ISERROR(SEARCH("Outside Range",R410)))</formula>
    </cfRule>
  </conditionalFormatting>
  <conditionalFormatting sqref="R254:R271">
    <cfRule type="containsText" dxfId="79" priority="51" operator="containsText" text="Outside Range">
      <formula>NOT(ISERROR(SEARCH("Outside Range",R254)))</formula>
    </cfRule>
  </conditionalFormatting>
  <conditionalFormatting sqref="R273:R274 R276:R277 R303:R304 R306:R307 R309:R310 R312:R313">
    <cfRule type="containsText" dxfId="78" priority="50" operator="containsText" text="Outside Range">
      <formula>NOT(ISERROR(SEARCH("Outside Range",R273)))</formula>
    </cfRule>
  </conditionalFormatting>
  <conditionalFormatting sqref="R315:R316 R318:R319 R321:R322 R324:R325 R351:R352 R354:R355">
    <cfRule type="containsText" dxfId="77" priority="49" operator="containsText" text="Outside Range">
      <formula>NOT(ISERROR(SEARCH("Outside Range",R315)))</formula>
    </cfRule>
  </conditionalFormatting>
  <conditionalFormatting sqref="H254:H277 M254:M277 M302:M325 H302:H325 H350:H373 M350:M373">
    <cfRule type="containsText" dxfId="76" priority="52" operator="containsText" text="Outside Range">
      <formula>NOT(ISERROR(SEARCH("Outside Range",H254)))</formula>
    </cfRule>
  </conditionalFormatting>
  <conditionalFormatting sqref="R413">
    <cfRule type="containsText" dxfId="75" priority="5" operator="containsText" text="Outside Range">
      <formula>NOT(ISERROR(SEARCH("Outside Range",R413)))</formula>
    </cfRule>
  </conditionalFormatting>
  <conditionalFormatting sqref="H416:H421 M416:M421">
    <cfRule type="containsText" dxfId="74" priority="4" operator="containsText" text="Outside Range">
      <formula>NOT(ISERROR(SEARCH("Outside Range",H416)))</formula>
    </cfRule>
  </conditionalFormatting>
  <conditionalFormatting sqref="R417:R418 R420:R421">
    <cfRule type="containsText" dxfId="73" priority="3" operator="containsText" text="Outside Range">
      <formula>NOT(ISERROR(SEARCH("Outside Range",R417)))</formula>
    </cfRule>
  </conditionalFormatting>
  <conditionalFormatting sqref="R416">
    <cfRule type="containsText" dxfId="72" priority="2" operator="containsText" text="Outside Range">
      <formula>NOT(ISERROR(SEARCH("Outside Range",R416)))</formula>
    </cfRule>
  </conditionalFormatting>
  <conditionalFormatting sqref="R419">
    <cfRule type="containsText" dxfId="71" priority="1" operator="containsText" text="Outside Range">
      <formula>NOT(ISERROR(SEARCH("Outside Range",R419)))</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4035" r:id="rId4" name="Drop Down 3">
              <controlPr locked="0" defaultSize="0" autoLine="0" autoPict="0">
                <anchor moveWithCells="1">
                  <from>
                    <xdr:col>14</xdr:col>
                    <xdr:colOff>0</xdr:colOff>
                    <xdr:row>20</xdr:row>
                    <xdr:rowOff>0</xdr:rowOff>
                  </from>
                  <to>
                    <xdr:col>17</xdr:col>
                    <xdr:colOff>28575</xdr:colOff>
                    <xdr:row>21</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T157"/>
  <sheetViews>
    <sheetView zoomScaleNormal="100" workbookViewId="0">
      <selection activeCell="B8" sqref="B8"/>
    </sheetView>
  </sheetViews>
  <sheetFormatPr defaultColWidth="9" defaultRowHeight="15" x14ac:dyDescent="0.25"/>
  <cols>
    <col min="1" max="2" width="9" style="8"/>
    <col min="3" max="3" width="11.85546875" style="8" customWidth="1"/>
    <col min="4" max="4" width="11.85546875" style="8" bestFit="1" customWidth="1"/>
    <col min="5" max="5" width="9" style="8" bestFit="1" customWidth="1"/>
    <col min="6" max="6" width="2.140625" style="8" customWidth="1"/>
    <col min="7" max="7" width="14" style="8" bestFit="1" customWidth="1"/>
    <col min="8" max="8" width="9.140625" style="8" customWidth="1"/>
    <col min="9" max="9" width="13.85546875" style="8" customWidth="1"/>
    <col min="10" max="10" width="14.140625" style="8" bestFit="1" customWidth="1"/>
    <col min="11" max="11" width="18.85546875" style="8" bestFit="1" customWidth="1"/>
    <col min="12" max="12" width="11.85546875" style="8" bestFit="1" customWidth="1"/>
    <col min="13" max="13" width="12" style="8" bestFit="1" customWidth="1"/>
    <col min="14" max="14" width="14" style="8" bestFit="1" customWidth="1"/>
    <col min="15" max="15" width="2.7109375" style="8" customWidth="1"/>
    <col min="16" max="16" width="20.42578125" style="8" bestFit="1" customWidth="1"/>
    <col min="17" max="17" width="9" style="8"/>
    <col min="18" max="18" width="14.140625" style="8" bestFit="1" customWidth="1"/>
    <col min="19" max="19" width="18.85546875" style="8" bestFit="1" customWidth="1"/>
    <col min="20" max="20" width="11.85546875" style="8" bestFit="1" customWidth="1"/>
    <col min="21" max="21" width="20.42578125" style="8" bestFit="1" customWidth="1"/>
    <col min="22" max="22" width="14" style="8" bestFit="1" customWidth="1"/>
    <col min="23" max="23" width="2.7109375" style="8" customWidth="1"/>
    <col min="24" max="24" width="20.42578125" style="8" bestFit="1" customWidth="1"/>
    <col min="25" max="16384" width="9" style="8"/>
  </cols>
  <sheetData>
    <row r="1" spans="2:18" ht="15" customHeight="1" x14ac:dyDescent="0.25">
      <c r="B1" s="44" t="s">
        <v>64</v>
      </c>
      <c r="C1" s="44"/>
      <c r="D1" s="44"/>
      <c r="E1" s="44"/>
      <c r="F1" s="44"/>
      <c r="G1" s="44"/>
      <c r="H1" s="44"/>
      <c r="I1" s="44"/>
    </row>
    <row r="2" spans="2:18" ht="15" customHeight="1" x14ac:dyDescent="0.25">
      <c r="B2" s="44"/>
      <c r="C2" s="44"/>
      <c r="D2" s="44"/>
      <c r="E2" s="44"/>
      <c r="F2" s="44"/>
      <c r="G2" s="44"/>
      <c r="H2" s="44"/>
      <c r="I2" s="44"/>
    </row>
    <row r="3" spans="2:18" s="10" customFormat="1" x14ac:dyDescent="0.25">
      <c r="B3" s="45" t="s">
        <v>50</v>
      </c>
      <c r="C3" s="45"/>
      <c r="D3" s="45"/>
      <c r="E3" s="45"/>
      <c r="F3" s="45"/>
      <c r="G3" s="45"/>
      <c r="H3" s="45"/>
      <c r="I3" s="45"/>
    </row>
    <row r="4" spans="2:18" s="10" customFormat="1" x14ac:dyDescent="0.25">
      <c r="B4" s="45" t="s">
        <v>39</v>
      </c>
      <c r="C4" s="45"/>
      <c r="D4" s="45"/>
      <c r="E4" s="45"/>
      <c r="F4" s="45"/>
      <c r="G4" s="45"/>
      <c r="H4" s="45"/>
      <c r="I4" s="45"/>
    </row>
    <row r="5" spans="2:18" s="10" customFormat="1" x14ac:dyDescent="0.25">
      <c r="B5" s="45" t="e">
        <f>'384 well dsDNA Standard Curve'!$Y$63</f>
        <v>#VALUE!</v>
      </c>
      <c r="C5" s="45"/>
      <c r="D5" s="45"/>
      <c r="E5" s="45"/>
      <c r="F5" s="45"/>
      <c r="G5" s="45"/>
      <c r="H5" s="45"/>
      <c r="I5" s="45"/>
    </row>
    <row r="6" spans="2:18" s="10" customFormat="1" ht="15" customHeight="1" x14ac:dyDescent="0.25">
      <c r="B6" s="28"/>
      <c r="C6" s="28"/>
      <c r="D6" s="28"/>
      <c r="E6" s="28"/>
      <c r="F6" s="28"/>
      <c r="G6" s="46" t="s">
        <v>38</v>
      </c>
      <c r="H6" s="46"/>
      <c r="I6" s="28"/>
    </row>
    <row r="7" spans="2:18" ht="30" x14ac:dyDescent="0.25">
      <c r="B7" s="29" t="s">
        <v>40</v>
      </c>
      <c r="C7" s="29" t="s">
        <v>41</v>
      </c>
      <c r="D7" s="29" t="s">
        <v>42</v>
      </c>
      <c r="E7" s="29" t="s">
        <v>44</v>
      </c>
      <c r="G7" s="29" t="s">
        <v>34</v>
      </c>
      <c r="H7" s="29" t="s">
        <v>51</v>
      </c>
      <c r="I7" s="29"/>
      <c r="R7" s="2"/>
    </row>
    <row r="8" spans="2:18" x14ac:dyDescent="0.25">
      <c r="B8" s="14">
        <v>1</v>
      </c>
      <c r="C8" s="15">
        <v>1</v>
      </c>
      <c r="D8" s="8" t="str">
        <f>'384 well dsDNA Standard Curve'!C12</f>
        <v>Unknown 1</v>
      </c>
      <c r="E8" s="2" t="e">
        <f>'384 well dsDNA Standard Curve'!T62</f>
        <v>#DIV/0!</v>
      </c>
      <c r="G8" s="16" t="e">
        <f>E8/C8*B8</f>
        <v>#DIV/0!</v>
      </c>
      <c r="H8" s="2" t="e">
        <f>'384 well dsDNA Standard Curve'!U62</f>
        <v>#DIV/0!</v>
      </c>
      <c r="I8" s="2" t="e">
        <f>'384 well dsDNA Standard Curve'!V62</f>
        <v>#DIV/0!</v>
      </c>
    </row>
    <row r="9" spans="2:18" x14ac:dyDescent="0.25">
      <c r="B9" s="14">
        <v>1</v>
      </c>
      <c r="C9" s="15">
        <v>1</v>
      </c>
      <c r="D9" s="8" t="str">
        <f>'384 well dsDNA Standard Curve'!C13</f>
        <v>Unknown 2</v>
      </c>
      <c r="E9" s="2" t="e">
        <f>'384 well dsDNA Standard Curve'!T65</f>
        <v>#DIV/0!</v>
      </c>
      <c r="G9" s="16" t="e">
        <f t="shared" ref="G9:G72" si="0">E9/C9*B9</f>
        <v>#DIV/0!</v>
      </c>
      <c r="H9" s="2" t="e">
        <f>'384 well dsDNA Standard Curve'!U65</f>
        <v>#DIV/0!</v>
      </c>
      <c r="I9" s="2" t="e">
        <f>'384 well dsDNA Standard Curve'!V65</f>
        <v>#DIV/0!</v>
      </c>
    </row>
    <row r="10" spans="2:18" x14ac:dyDescent="0.25">
      <c r="B10" s="14">
        <v>1</v>
      </c>
      <c r="C10" s="15">
        <v>1</v>
      </c>
      <c r="D10" s="8" t="str">
        <f>'384 well dsDNA Standard Curve'!C14</f>
        <v>Unknown 3</v>
      </c>
      <c r="E10" s="2" t="e">
        <f>'384 well dsDNA Standard Curve'!T68</f>
        <v>#DIV/0!</v>
      </c>
      <c r="G10" s="16" t="e">
        <f t="shared" si="0"/>
        <v>#DIV/0!</v>
      </c>
      <c r="H10" s="2" t="e">
        <f>'384 well dsDNA Standard Curve'!U68</f>
        <v>#DIV/0!</v>
      </c>
      <c r="I10" s="2" t="e">
        <f>'384 well dsDNA Standard Curve'!V68</f>
        <v>#DIV/0!</v>
      </c>
    </row>
    <row r="11" spans="2:18" x14ac:dyDescent="0.25">
      <c r="B11" s="14">
        <v>1</v>
      </c>
      <c r="C11" s="15">
        <v>1</v>
      </c>
      <c r="D11" s="8" t="str">
        <f>'384 well dsDNA Standard Curve'!C15</f>
        <v>Unknown 4</v>
      </c>
      <c r="E11" s="2" t="e">
        <f>'384 well dsDNA Standard Curve'!T71</f>
        <v>#DIV/0!</v>
      </c>
      <c r="G11" s="16" t="e">
        <f t="shared" si="0"/>
        <v>#DIV/0!</v>
      </c>
      <c r="H11" s="2" t="e">
        <f>'384 well dsDNA Standard Curve'!U71</f>
        <v>#DIV/0!</v>
      </c>
      <c r="I11" s="2" t="e">
        <f>'384 well dsDNA Standard Curve'!V71</f>
        <v>#DIV/0!</v>
      </c>
      <c r="K11" s="2"/>
    </row>
    <row r="12" spans="2:18" x14ac:dyDescent="0.25">
      <c r="B12" s="14">
        <v>1</v>
      </c>
      <c r="C12" s="15">
        <v>1</v>
      </c>
      <c r="D12" s="8" t="str">
        <f>'384 well dsDNA Standard Curve'!C16</f>
        <v>Unknown 5</v>
      </c>
      <c r="E12" s="2" t="e">
        <f>'384 well dsDNA Standard Curve'!T74</f>
        <v>#DIV/0!</v>
      </c>
      <c r="G12" s="16" t="e">
        <f t="shared" si="0"/>
        <v>#DIV/0!</v>
      </c>
      <c r="H12" s="2" t="e">
        <f>'384 well dsDNA Standard Curve'!U74</f>
        <v>#DIV/0!</v>
      </c>
      <c r="I12" s="2" t="e">
        <f>'384 well dsDNA Standard Curve'!V74</f>
        <v>#DIV/0!</v>
      </c>
      <c r="K12" s="2"/>
    </row>
    <row r="13" spans="2:18" x14ac:dyDescent="0.25">
      <c r="B13" s="14">
        <v>1</v>
      </c>
      <c r="C13" s="15">
        <v>1</v>
      </c>
      <c r="D13" s="8" t="str">
        <f>'384 well dsDNA Standard Curve'!C17</f>
        <v>Unknown 6</v>
      </c>
      <c r="E13" s="2" t="e">
        <f>'384 well dsDNA Standard Curve'!T77</f>
        <v>#DIV/0!</v>
      </c>
      <c r="G13" s="16" t="e">
        <f t="shared" si="0"/>
        <v>#DIV/0!</v>
      </c>
      <c r="H13" s="2" t="e">
        <f>'384 well dsDNA Standard Curve'!U77</f>
        <v>#DIV/0!</v>
      </c>
      <c r="I13" s="2" t="e">
        <f>'384 well dsDNA Standard Curve'!V77</f>
        <v>#DIV/0!</v>
      </c>
      <c r="K13" s="2"/>
    </row>
    <row r="14" spans="2:18" x14ac:dyDescent="0.25">
      <c r="B14" s="14">
        <v>1</v>
      </c>
      <c r="C14" s="15">
        <v>1</v>
      </c>
      <c r="D14" s="8" t="str">
        <f>'384 well dsDNA Standard Curve'!C18</f>
        <v>Unknown 7</v>
      </c>
      <c r="E14" s="2" t="e">
        <f>'384 well dsDNA Standard Curve'!T80</f>
        <v>#DIV/0!</v>
      </c>
      <c r="G14" s="16" t="e">
        <f t="shared" si="0"/>
        <v>#DIV/0!</v>
      </c>
      <c r="H14" s="2" t="e">
        <f>'384 well dsDNA Standard Curve'!U80</f>
        <v>#DIV/0!</v>
      </c>
      <c r="I14" s="2" t="e">
        <f>'384 well dsDNA Standard Curve'!V80</f>
        <v>#DIV/0!</v>
      </c>
      <c r="K14" s="2"/>
    </row>
    <row r="15" spans="2:18" x14ac:dyDescent="0.25">
      <c r="B15" s="14">
        <v>1</v>
      </c>
      <c r="C15" s="15">
        <v>1</v>
      </c>
      <c r="D15" s="8" t="str">
        <f>'384 well dsDNA Standard Curve'!C19</f>
        <v>Unknown 8</v>
      </c>
      <c r="E15" s="2" t="e">
        <f>'384 well dsDNA Standard Curve'!T83</f>
        <v>#DIV/0!</v>
      </c>
      <c r="G15" s="16" t="e">
        <f t="shared" si="0"/>
        <v>#DIV/0!</v>
      </c>
      <c r="H15" s="2" t="e">
        <f>'384 well dsDNA Standard Curve'!U83</f>
        <v>#DIV/0!</v>
      </c>
      <c r="I15" s="2" t="e">
        <f>'384 well dsDNA Standard Curve'!V83</f>
        <v>#DIV/0!</v>
      </c>
    </row>
    <row r="16" spans="2:18" x14ac:dyDescent="0.25">
      <c r="B16" s="14">
        <v>1</v>
      </c>
      <c r="C16" s="15">
        <v>1</v>
      </c>
      <c r="D16" s="8" t="str">
        <f>'384 well dsDNA Standard Curve'!F4</f>
        <v>Unknown 9</v>
      </c>
      <c r="E16" s="2" t="e">
        <f>'384 well dsDNA Standard Curve'!T86</f>
        <v>#DIV/0!</v>
      </c>
      <c r="G16" s="16" t="e">
        <f t="shared" si="0"/>
        <v>#DIV/0!</v>
      </c>
      <c r="H16" s="2" t="e">
        <f>'384 well dsDNA Standard Curve'!U86</f>
        <v>#DIV/0!</v>
      </c>
      <c r="I16" s="2" t="e">
        <f>'384 well dsDNA Standard Curve'!V86</f>
        <v>#DIV/0!</v>
      </c>
    </row>
    <row r="17" spans="2:9" x14ac:dyDescent="0.25">
      <c r="B17" s="14">
        <v>1</v>
      </c>
      <c r="C17" s="15">
        <v>1</v>
      </c>
      <c r="D17" s="8" t="str">
        <f>'384 well dsDNA Standard Curve'!F5</f>
        <v>Unknown 10</v>
      </c>
      <c r="E17" s="2" t="e">
        <f>'384 well dsDNA Standard Curve'!T89</f>
        <v>#DIV/0!</v>
      </c>
      <c r="G17" s="16" t="e">
        <f t="shared" si="0"/>
        <v>#DIV/0!</v>
      </c>
      <c r="H17" s="2" t="e">
        <f>'384 well dsDNA Standard Curve'!U89</f>
        <v>#DIV/0!</v>
      </c>
      <c r="I17" s="2" t="e">
        <f>'384 well dsDNA Standard Curve'!V89</f>
        <v>#DIV/0!</v>
      </c>
    </row>
    <row r="18" spans="2:9" x14ac:dyDescent="0.25">
      <c r="B18" s="14">
        <v>1</v>
      </c>
      <c r="C18" s="15">
        <v>1</v>
      </c>
      <c r="D18" s="8" t="str">
        <f>'384 well dsDNA Standard Curve'!F6</f>
        <v>Unknown 11</v>
      </c>
      <c r="E18" s="2" t="e">
        <f>'384 well dsDNA Standard Curve'!T92</f>
        <v>#DIV/0!</v>
      </c>
      <c r="G18" s="16" t="e">
        <f t="shared" si="0"/>
        <v>#DIV/0!</v>
      </c>
      <c r="H18" s="2" t="e">
        <f>'384 well dsDNA Standard Curve'!U92</f>
        <v>#DIV/0!</v>
      </c>
      <c r="I18" s="2" t="e">
        <f>'384 well dsDNA Standard Curve'!V92</f>
        <v>#DIV/0!</v>
      </c>
    </row>
    <row r="19" spans="2:9" x14ac:dyDescent="0.25">
      <c r="B19" s="14">
        <v>1</v>
      </c>
      <c r="C19" s="15">
        <v>1</v>
      </c>
      <c r="D19" s="8" t="str">
        <f>'384 well dsDNA Standard Curve'!F7</f>
        <v>Unknown 12</v>
      </c>
      <c r="E19" s="2" t="e">
        <f>'384 well dsDNA Standard Curve'!T95</f>
        <v>#DIV/0!</v>
      </c>
      <c r="G19" s="16" t="e">
        <f t="shared" si="0"/>
        <v>#DIV/0!</v>
      </c>
      <c r="H19" s="2" t="e">
        <f>'384 well dsDNA Standard Curve'!U95</f>
        <v>#DIV/0!</v>
      </c>
      <c r="I19" s="2" t="e">
        <f>'384 well dsDNA Standard Curve'!V95</f>
        <v>#DIV/0!</v>
      </c>
    </row>
    <row r="20" spans="2:9" x14ac:dyDescent="0.25">
      <c r="B20" s="14">
        <v>1</v>
      </c>
      <c r="C20" s="15">
        <v>1</v>
      </c>
      <c r="D20" s="8" t="str">
        <f>'384 well dsDNA Standard Curve'!F8</f>
        <v>Unknown 13</v>
      </c>
      <c r="E20" s="2" t="e">
        <f>'384 well dsDNA Standard Curve'!T98</f>
        <v>#DIV/0!</v>
      </c>
      <c r="G20" s="16" t="e">
        <f t="shared" si="0"/>
        <v>#DIV/0!</v>
      </c>
      <c r="H20" s="2" t="e">
        <f>'384 well dsDNA Standard Curve'!U98</f>
        <v>#DIV/0!</v>
      </c>
      <c r="I20" s="2" t="e">
        <f>'384 well dsDNA Standard Curve'!V98</f>
        <v>#DIV/0!</v>
      </c>
    </row>
    <row r="21" spans="2:9" x14ac:dyDescent="0.25">
      <c r="B21" s="14">
        <v>1</v>
      </c>
      <c r="C21" s="15">
        <v>1</v>
      </c>
      <c r="D21" s="8" t="str">
        <f>'384 well dsDNA Standard Curve'!F9</f>
        <v>Unknown 14</v>
      </c>
      <c r="E21" s="2" t="e">
        <f>'384 well dsDNA Standard Curve'!T101</f>
        <v>#DIV/0!</v>
      </c>
      <c r="G21" s="16" t="e">
        <f t="shared" si="0"/>
        <v>#DIV/0!</v>
      </c>
      <c r="H21" s="2" t="e">
        <f>'384 well dsDNA Standard Curve'!U101</f>
        <v>#DIV/0!</v>
      </c>
      <c r="I21" s="2" t="e">
        <f>'384 well dsDNA Standard Curve'!V101</f>
        <v>#DIV/0!</v>
      </c>
    </row>
    <row r="22" spans="2:9" x14ac:dyDescent="0.25">
      <c r="B22" s="14">
        <v>1</v>
      </c>
      <c r="C22" s="15">
        <v>1</v>
      </c>
      <c r="D22" s="8" t="str">
        <f>'384 well dsDNA Standard Curve'!F10</f>
        <v>Unknown 15</v>
      </c>
      <c r="E22" s="2" t="e">
        <f>'384 well dsDNA Standard Curve'!T104</f>
        <v>#DIV/0!</v>
      </c>
      <c r="G22" s="16" t="e">
        <f t="shared" si="0"/>
        <v>#DIV/0!</v>
      </c>
      <c r="H22" s="2" t="e">
        <f>'384 well dsDNA Standard Curve'!U104</f>
        <v>#DIV/0!</v>
      </c>
      <c r="I22" s="2" t="e">
        <f>'384 well dsDNA Standard Curve'!V104</f>
        <v>#DIV/0!</v>
      </c>
    </row>
    <row r="23" spans="2:9" x14ac:dyDescent="0.25">
      <c r="B23" s="14">
        <v>1</v>
      </c>
      <c r="C23" s="15">
        <v>1</v>
      </c>
      <c r="D23" s="8" t="str">
        <f>'384 well dsDNA Standard Curve'!F11</f>
        <v>Unknown 16</v>
      </c>
      <c r="E23" s="2" t="e">
        <f>'384 well dsDNA Standard Curve'!T107</f>
        <v>#DIV/0!</v>
      </c>
      <c r="G23" s="16" t="e">
        <f t="shared" si="0"/>
        <v>#DIV/0!</v>
      </c>
      <c r="H23" s="2" t="e">
        <f>'384 well dsDNA Standard Curve'!U107</f>
        <v>#DIV/0!</v>
      </c>
      <c r="I23" s="2" t="e">
        <f>'384 well dsDNA Standard Curve'!V107</f>
        <v>#DIV/0!</v>
      </c>
    </row>
    <row r="24" spans="2:9" x14ac:dyDescent="0.25">
      <c r="B24" s="14">
        <v>1</v>
      </c>
      <c r="C24" s="15">
        <v>1</v>
      </c>
      <c r="D24" s="8" t="str">
        <f>'384 well dsDNA Standard Curve'!F12</f>
        <v>Unknown 17</v>
      </c>
      <c r="E24" s="2" t="e">
        <f>'384 well dsDNA Standard Curve'!T110</f>
        <v>#DIV/0!</v>
      </c>
      <c r="G24" s="16" t="e">
        <f t="shared" si="0"/>
        <v>#DIV/0!</v>
      </c>
      <c r="H24" s="2" t="e">
        <f>'384 well dsDNA Standard Curve'!U110</f>
        <v>#DIV/0!</v>
      </c>
      <c r="I24" s="2" t="e">
        <f>'384 well dsDNA Standard Curve'!V110</f>
        <v>#DIV/0!</v>
      </c>
    </row>
    <row r="25" spans="2:9" x14ac:dyDescent="0.25">
      <c r="B25" s="14">
        <v>1</v>
      </c>
      <c r="C25" s="15">
        <v>1</v>
      </c>
      <c r="D25" s="8" t="str">
        <f>'384 well dsDNA Standard Curve'!F13</f>
        <v>Unknown 18</v>
      </c>
      <c r="E25" s="2" t="e">
        <f>'384 well dsDNA Standard Curve'!T113</f>
        <v>#DIV/0!</v>
      </c>
      <c r="G25" s="16" t="e">
        <f t="shared" si="0"/>
        <v>#DIV/0!</v>
      </c>
      <c r="H25" s="2" t="e">
        <f>'384 well dsDNA Standard Curve'!U113</f>
        <v>#DIV/0!</v>
      </c>
      <c r="I25" s="2" t="e">
        <f>'384 well dsDNA Standard Curve'!V113</f>
        <v>#DIV/0!</v>
      </c>
    </row>
    <row r="26" spans="2:9" x14ac:dyDescent="0.25">
      <c r="B26" s="14">
        <v>1</v>
      </c>
      <c r="C26" s="15">
        <v>1</v>
      </c>
      <c r="D26" s="8" t="str">
        <f>'384 well dsDNA Standard Curve'!F14</f>
        <v>Unknown 19</v>
      </c>
      <c r="E26" s="2" t="e">
        <f>'384 well dsDNA Standard Curve'!T116</f>
        <v>#DIV/0!</v>
      </c>
      <c r="G26" s="16" t="e">
        <f t="shared" si="0"/>
        <v>#DIV/0!</v>
      </c>
      <c r="H26" s="2" t="e">
        <f>'384 well dsDNA Standard Curve'!U116</f>
        <v>#DIV/0!</v>
      </c>
      <c r="I26" s="2" t="e">
        <f>'384 well dsDNA Standard Curve'!V116</f>
        <v>#DIV/0!</v>
      </c>
    </row>
    <row r="27" spans="2:9" x14ac:dyDescent="0.25">
      <c r="B27" s="14">
        <v>1</v>
      </c>
      <c r="C27" s="15">
        <v>1</v>
      </c>
      <c r="D27" s="8" t="str">
        <f>'384 well dsDNA Standard Curve'!F15</f>
        <v>Unknown 20</v>
      </c>
      <c r="E27" s="2" t="e">
        <f>'384 well dsDNA Standard Curve'!T119</f>
        <v>#DIV/0!</v>
      </c>
      <c r="G27" s="16" t="e">
        <f t="shared" si="0"/>
        <v>#DIV/0!</v>
      </c>
      <c r="H27" s="2" t="e">
        <f>'384 well dsDNA Standard Curve'!U119</f>
        <v>#DIV/0!</v>
      </c>
      <c r="I27" s="2" t="e">
        <f>'384 well dsDNA Standard Curve'!V119</f>
        <v>#DIV/0!</v>
      </c>
    </row>
    <row r="28" spans="2:9" x14ac:dyDescent="0.25">
      <c r="B28" s="14">
        <v>1</v>
      </c>
      <c r="C28" s="15">
        <v>1</v>
      </c>
      <c r="D28" s="8" t="str">
        <f>'384 well dsDNA Standard Curve'!F16</f>
        <v>Unknown 21</v>
      </c>
      <c r="E28" s="2" t="e">
        <f>'384 well dsDNA Standard Curve'!T122</f>
        <v>#DIV/0!</v>
      </c>
      <c r="G28" s="16" t="e">
        <f t="shared" si="0"/>
        <v>#DIV/0!</v>
      </c>
      <c r="H28" s="2" t="e">
        <f>'384 well dsDNA Standard Curve'!U122</f>
        <v>#DIV/0!</v>
      </c>
      <c r="I28" s="2" t="e">
        <f>'384 well dsDNA Standard Curve'!V122</f>
        <v>#DIV/0!</v>
      </c>
    </row>
    <row r="29" spans="2:9" x14ac:dyDescent="0.25">
      <c r="B29" s="14">
        <v>1</v>
      </c>
      <c r="C29" s="15">
        <v>1</v>
      </c>
      <c r="D29" s="8" t="str">
        <f>'384 well dsDNA Standard Curve'!F17</f>
        <v>Unknown 22</v>
      </c>
      <c r="E29" s="2" t="e">
        <f>'384 well dsDNA Standard Curve'!T125</f>
        <v>#DIV/0!</v>
      </c>
      <c r="G29" s="16" t="e">
        <f t="shared" si="0"/>
        <v>#DIV/0!</v>
      </c>
      <c r="H29" s="2" t="e">
        <f>'384 well dsDNA Standard Curve'!U125</f>
        <v>#DIV/0!</v>
      </c>
      <c r="I29" s="2" t="e">
        <f>'384 well dsDNA Standard Curve'!V125</f>
        <v>#DIV/0!</v>
      </c>
    </row>
    <row r="30" spans="2:9" x14ac:dyDescent="0.25">
      <c r="B30" s="14">
        <v>1</v>
      </c>
      <c r="C30" s="15">
        <v>1</v>
      </c>
      <c r="D30" s="8" t="str">
        <f>'384 well dsDNA Standard Curve'!F18</f>
        <v>Unknown 23</v>
      </c>
      <c r="E30" s="2" t="e">
        <f>'384 well dsDNA Standard Curve'!T128</f>
        <v>#DIV/0!</v>
      </c>
      <c r="G30" s="16" t="e">
        <f t="shared" si="0"/>
        <v>#DIV/0!</v>
      </c>
      <c r="H30" s="2" t="e">
        <f>'384 well dsDNA Standard Curve'!U128</f>
        <v>#DIV/0!</v>
      </c>
      <c r="I30" s="2" t="e">
        <f>'384 well dsDNA Standard Curve'!V128</f>
        <v>#DIV/0!</v>
      </c>
    </row>
    <row r="31" spans="2:9" x14ac:dyDescent="0.25">
      <c r="B31" s="14">
        <v>1</v>
      </c>
      <c r="C31" s="15">
        <v>1</v>
      </c>
      <c r="D31" s="8" t="str">
        <f>'384 well dsDNA Standard Curve'!F19</f>
        <v>Unknown 24</v>
      </c>
      <c r="E31" s="2" t="e">
        <f>'384 well dsDNA Standard Curve'!T131</f>
        <v>#DIV/0!</v>
      </c>
      <c r="G31" s="16" t="e">
        <f t="shared" si="0"/>
        <v>#DIV/0!</v>
      </c>
      <c r="H31" s="2" t="e">
        <f>'384 well dsDNA Standard Curve'!U131</f>
        <v>#DIV/0!</v>
      </c>
      <c r="I31" s="2" t="e">
        <f>'384 well dsDNA Standard Curve'!V131</f>
        <v>#DIV/0!</v>
      </c>
    </row>
    <row r="32" spans="2:9" x14ac:dyDescent="0.25">
      <c r="B32" s="14">
        <v>1</v>
      </c>
      <c r="C32" s="15">
        <v>1</v>
      </c>
      <c r="D32" s="8" t="str">
        <f>'384 well dsDNA Standard Curve'!I4</f>
        <v>Unknown 25</v>
      </c>
      <c r="E32" s="2" t="e">
        <f>'384 well dsDNA Standard Curve'!T134</f>
        <v>#DIV/0!</v>
      </c>
      <c r="G32" s="16" t="e">
        <f t="shared" si="0"/>
        <v>#DIV/0!</v>
      </c>
      <c r="H32" s="2" t="e">
        <f>'384 well dsDNA Standard Curve'!U134</f>
        <v>#DIV/0!</v>
      </c>
      <c r="I32" s="2" t="e">
        <f>'384 well dsDNA Standard Curve'!V134</f>
        <v>#DIV/0!</v>
      </c>
    </row>
    <row r="33" spans="2:9" x14ac:dyDescent="0.25">
      <c r="B33" s="14">
        <v>1</v>
      </c>
      <c r="C33" s="15">
        <v>1</v>
      </c>
      <c r="D33" s="8" t="str">
        <f>'384 well dsDNA Standard Curve'!I5</f>
        <v>Unknown 26</v>
      </c>
      <c r="E33" s="2" t="e">
        <f>'384 well dsDNA Standard Curve'!T137</f>
        <v>#DIV/0!</v>
      </c>
      <c r="G33" s="16" t="e">
        <f t="shared" si="0"/>
        <v>#DIV/0!</v>
      </c>
      <c r="H33" s="2" t="e">
        <f>'384 well dsDNA Standard Curve'!U137</f>
        <v>#DIV/0!</v>
      </c>
      <c r="I33" s="2" t="e">
        <f>'384 well dsDNA Standard Curve'!V137</f>
        <v>#DIV/0!</v>
      </c>
    </row>
    <row r="34" spans="2:9" x14ac:dyDescent="0.25">
      <c r="B34" s="14">
        <v>1</v>
      </c>
      <c r="C34" s="15">
        <v>1</v>
      </c>
      <c r="D34" s="8" t="str">
        <f>'384 well dsDNA Standard Curve'!I6</f>
        <v>Unknown 27</v>
      </c>
      <c r="E34" s="2" t="e">
        <f>'384 well dsDNA Standard Curve'!T140</f>
        <v>#DIV/0!</v>
      </c>
      <c r="G34" s="16" t="e">
        <f t="shared" si="0"/>
        <v>#DIV/0!</v>
      </c>
      <c r="H34" s="2" t="e">
        <f>'384 well dsDNA Standard Curve'!U140</f>
        <v>#DIV/0!</v>
      </c>
      <c r="I34" s="2" t="e">
        <f>'384 well dsDNA Standard Curve'!V140</f>
        <v>#DIV/0!</v>
      </c>
    </row>
    <row r="35" spans="2:9" x14ac:dyDescent="0.25">
      <c r="B35" s="14">
        <v>1</v>
      </c>
      <c r="C35" s="15">
        <v>1</v>
      </c>
      <c r="D35" s="8" t="str">
        <f>'384 well dsDNA Standard Curve'!I7</f>
        <v>Unknown 28</v>
      </c>
      <c r="E35" s="2" t="e">
        <f>'384 well dsDNA Standard Curve'!T143</f>
        <v>#DIV/0!</v>
      </c>
      <c r="G35" s="16" t="e">
        <f t="shared" si="0"/>
        <v>#DIV/0!</v>
      </c>
      <c r="H35" s="2" t="e">
        <f>'384 well dsDNA Standard Curve'!U143</f>
        <v>#DIV/0!</v>
      </c>
      <c r="I35" s="2" t="e">
        <f>'384 well dsDNA Standard Curve'!V143</f>
        <v>#DIV/0!</v>
      </c>
    </row>
    <row r="36" spans="2:9" x14ac:dyDescent="0.25">
      <c r="B36" s="14">
        <v>1</v>
      </c>
      <c r="C36" s="15">
        <v>1</v>
      </c>
      <c r="D36" s="8" t="str">
        <f>'384 well dsDNA Standard Curve'!I8</f>
        <v>Unknown 29</v>
      </c>
      <c r="E36" s="2" t="e">
        <f>'384 well dsDNA Standard Curve'!T146</f>
        <v>#DIV/0!</v>
      </c>
      <c r="G36" s="16" t="e">
        <f t="shared" si="0"/>
        <v>#DIV/0!</v>
      </c>
      <c r="H36" s="2" t="e">
        <f>'384 well dsDNA Standard Curve'!U146</f>
        <v>#DIV/0!</v>
      </c>
      <c r="I36" s="2" t="e">
        <f>'384 well dsDNA Standard Curve'!V146</f>
        <v>#DIV/0!</v>
      </c>
    </row>
    <row r="37" spans="2:9" x14ac:dyDescent="0.25">
      <c r="B37" s="14">
        <v>1</v>
      </c>
      <c r="C37" s="15">
        <v>1</v>
      </c>
      <c r="D37" s="8" t="str">
        <f>'384 well dsDNA Standard Curve'!I9</f>
        <v>Unknown 30</v>
      </c>
      <c r="E37" s="2" t="e">
        <f>'384 well dsDNA Standard Curve'!T149</f>
        <v>#DIV/0!</v>
      </c>
      <c r="G37" s="16" t="e">
        <f t="shared" si="0"/>
        <v>#DIV/0!</v>
      </c>
      <c r="H37" s="2" t="e">
        <f>'384 well dsDNA Standard Curve'!U149</f>
        <v>#DIV/0!</v>
      </c>
      <c r="I37" s="2" t="e">
        <f>'384 well dsDNA Standard Curve'!V149</f>
        <v>#DIV/0!</v>
      </c>
    </row>
    <row r="38" spans="2:9" x14ac:dyDescent="0.25">
      <c r="B38" s="14">
        <v>1</v>
      </c>
      <c r="C38" s="15">
        <v>1</v>
      </c>
      <c r="D38" s="8" t="str">
        <f>'384 well dsDNA Standard Curve'!I10</f>
        <v>Unknown 31</v>
      </c>
      <c r="E38" s="2" t="e">
        <f>'384 well dsDNA Standard Curve'!T152</f>
        <v>#DIV/0!</v>
      </c>
      <c r="G38" s="16" t="e">
        <f t="shared" si="0"/>
        <v>#DIV/0!</v>
      </c>
      <c r="H38" s="2" t="e">
        <f>'384 well dsDNA Standard Curve'!U152</f>
        <v>#DIV/0!</v>
      </c>
      <c r="I38" s="2" t="e">
        <f>'384 well dsDNA Standard Curve'!V152</f>
        <v>#DIV/0!</v>
      </c>
    </row>
    <row r="39" spans="2:9" x14ac:dyDescent="0.25">
      <c r="B39" s="14">
        <v>1</v>
      </c>
      <c r="C39" s="15">
        <v>1</v>
      </c>
      <c r="D39" s="8" t="str">
        <f>'384 well dsDNA Standard Curve'!I11</f>
        <v>Unknown 32</v>
      </c>
      <c r="E39" s="2" t="e">
        <f>'384 well dsDNA Standard Curve'!T155</f>
        <v>#DIV/0!</v>
      </c>
      <c r="G39" s="16" t="e">
        <f t="shared" si="0"/>
        <v>#DIV/0!</v>
      </c>
      <c r="H39" s="2" t="e">
        <f>'384 well dsDNA Standard Curve'!U155</f>
        <v>#DIV/0!</v>
      </c>
      <c r="I39" s="2" t="e">
        <f>'384 well dsDNA Standard Curve'!V155</f>
        <v>#DIV/0!</v>
      </c>
    </row>
    <row r="40" spans="2:9" x14ac:dyDescent="0.25">
      <c r="B40" s="14">
        <v>1</v>
      </c>
      <c r="C40" s="15">
        <v>1</v>
      </c>
      <c r="D40" s="8" t="str">
        <f>'384 well dsDNA Standard Curve'!I12</f>
        <v>Unknown 33</v>
      </c>
      <c r="E40" s="2" t="e">
        <f>'384 well dsDNA Standard Curve'!T158</f>
        <v>#DIV/0!</v>
      </c>
      <c r="G40" s="16" t="e">
        <f t="shared" si="0"/>
        <v>#DIV/0!</v>
      </c>
      <c r="H40" s="2" t="e">
        <f>'384 well dsDNA Standard Curve'!U158</f>
        <v>#DIV/0!</v>
      </c>
      <c r="I40" s="2" t="e">
        <f>'384 well dsDNA Standard Curve'!V158</f>
        <v>#DIV/0!</v>
      </c>
    </row>
    <row r="41" spans="2:9" x14ac:dyDescent="0.25">
      <c r="B41" s="14">
        <v>1</v>
      </c>
      <c r="C41" s="15">
        <v>1</v>
      </c>
      <c r="D41" s="8" t="str">
        <f>'384 well dsDNA Standard Curve'!I13</f>
        <v>Unknown 34</v>
      </c>
      <c r="E41" s="2" t="e">
        <f>'384 well dsDNA Standard Curve'!T161</f>
        <v>#DIV/0!</v>
      </c>
      <c r="G41" s="16" t="e">
        <f t="shared" si="0"/>
        <v>#DIV/0!</v>
      </c>
      <c r="H41" s="2" t="e">
        <f>'384 well dsDNA Standard Curve'!U161</f>
        <v>#DIV/0!</v>
      </c>
      <c r="I41" s="2" t="e">
        <f>'384 well dsDNA Standard Curve'!V161</f>
        <v>#DIV/0!</v>
      </c>
    </row>
    <row r="42" spans="2:9" x14ac:dyDescent="0.25">
      <c r="B42" s="14">
        <v>1</v>
      </c>
      <c r="C42" s="15">
        <v>1</v>
      </c>
      <c r="D42" s="8" t="str">
        <f>'384 well dsDNA Standard Curve'!I14</f>
        <v>Unknown 35</v>
      </c>
      <c r="E42" s="2" t="e">
        <f>'384 well dsDNA Standard Curve'!T164</f>
        <v>#DIV/0!</v>
      </c>
      <c r="G42" s="16" t="e">
        <f t="shared" si="0"/>
        <v>#DIV/0!</v>
      </c>
      <c r="H42" s="2" t="e">
        <f>'384 well dsDNA Standard Curve'!U164</f>
        <v>#DIV/0!</v>
      </c>
      <c r="I42" s="2" t="e">
        <f>'384 well dsDNA Standard Curve'!V164</f>
        <v>#DIV/0!</v>
      </c>
    </row>
    <row r="43" spans="2:9" x14ac:dyDescent="0.25">
      <c r="B43" s="14">
        <v>1</v>
      </c>
      <c r="C43" s="15">
        <v>1</v>
      </c>
      <c r="D43" s="8" t="str">
        <f>'384 well dsDNA Standard Curve'!I15</f>
        <v>Unknown 36</v>
      </c>
      <c r="E43" s="2" t="e">
        <f>'384 well dsDNA Standard Curve'!T167</f>
        <v>#DIV/0!</v>
      </c>
      <c r="G43" s="16" t="e">
        <f t="shared" si="0"/>
        <v>#DIV/0!</v>
      </c>
      <c r="H43" s="2" t="e">
        <f>'384 well dsDNA Standard Curve'!U167</f>
        <v>#DIV/0!</v>
      </c>
      <c r="I43" s="2" t="e">
        <f>'384 well dsDNA Standard Curve'!V167</f>
        <v>#DIV/0!</v>
      </c>
    </row>
    <row r="44" spans="2:9" x14ac:dyDescent="0.25">
      <c r="B44" s="14">
        <v>1</v>
      </c>
      <c r="C44" s="15">
        <v>1</v>
      </c>
      <c r="D44" s="8" t="str">
        <f>'384 well dsDNA Standard Curve'!I16</f>
        <v>Unknown 37</v>
      </c>
      <c r="E44" s="2" t="e">
        <f>'384 well dsDNA Standard Curve'!T170</f>
        <v>#DIV/0!</v>
      </c>
      <c r="G44" s="16" t="e">
        <f t="shared" si="0"/>
        <v>#DIV/0!</v>
      </c>
      <c r="H44" s="2" t="e">
        <f>'384 well dsDNA Standard Curve'!U170</f>
        <v>#DIV/0!</v>
      </c>
      <c r="I44" s="2" t="e">
        <f>'384 well dsDNA Standard Curve'!V170</f>
        <v>#DIV/0!</v>
      </c>
    </row>
    <row r="45" spans="2:9" x14ac:dyDescent="0.25">
      <c r="B45" s="14">
        <v>1</v>
      </c>
      <c r="C45" s="15">
        <v>1</v>
      </c>
      <c r="D45" s="8" t="str">
        <f>'384 well dsDNA Standard Curve'!I17</f>
        <v>Unknown 38</v>
      </c>
      <c r="E45" s="2" t="e">
        <f>'384 well dsDNA Standard Curve'!T173</f>
        <v>#DIV/0!</v>
      </c>
      <c r="G45" s="16" t="e">
        <f t="shared" si="0"/>
        <v>#DIV/0!</v>
      </c>
      <c r="H45" s="2" t="e">
        <f>'384 well dsDNA Standard Curve'!U173</f>
        <v>#DIV/0!</v>
      </c>
      <c r="I45" s="2" t="e">
        <f>'384 well dsDNA Standard Curve'!V173</f>
        <v>#DIV/0!</v>
      </c>
    </row>
    <row r="46" spans="2:9" x14ac:dyDescent="0.25">
      <c r="B46" s="14">
        <v>1</v>
      </c>
      <c r="C46" s="15">
        <v>1</v>
      </c>
      <c r="D46" s="8" t="str">
        <f>'384 well dsDNA Standard Curve'!I18</f>
        <v>Unknown 39</v>
      </c>
      <c r="E46" s="2" t="e">
        <f>'384 well dsDNA Standard Curve'!T176</f>
        <v>#DIV/0!</v>
      </c>
      <c r="G46" s="16" t="e">
        <f t="shared" si="0"/>
        <v>#DIV/0!</v>
      </c>
      <c r="H46" s="2" t="e">
        <f>'384 well dsDNA Standard Curve'!U176</f>
        <v>#DIV/0!</v>
      </c>
      <c r="I46" s="2" t="e">
        <f>'384 well dsDNA Standard Curve'!V176</f>
        <v>#DIV/0!</v>
      </c>
    </row>
    <row r="47" spans="2:9" x14ac:dyDescent="0.25">
      <c r="B47" s="14">
        <v>1</v>
      </c>
      <c r="C47" s="15">
        <v>1</v>
      </c>
      <c r="D47" s="8" t="str">
        <f>'384 well dsDNA Standard Curve'!I19</f>
        <v>Unknown 40</v>
      </c>
      <c r="E47" s="2" t="e">
        <f>'384 well dsDNA Standard Curve'!T179</f>
        <v>#DIV/0!</v>
      </c>
      <c r="G47" s="16" t="e">
        <f t="shared" si="0"/>
        <v>#DIV/0!</v>
      </c>
      <c r="H47" s="2" t="e">
        <f>'384 well dsDNA Standard Curve'!U179</f>
        <v>#DIV/0!</v>
      </c>
      <c r="I47" s="2" t="e">
        <f>'384 well dsDNA Standard Curve'!V179</f>
        <v>#DIV/0!</v>
      </c>
    </row>
    <row r="48" spans="2:9" x14ac:dyDescent="0.25">
      <c r="B48" s="14">
        <v>1</v>
      </c>
      <c r="C48" s="15">
        <v>1</v>
      </c>
      <c r="D48" s="8" t="str">
        <f>'384 well dsDNA Standard Curve'!L4</f>
        <v>Unknown 41</v>
      </c>
      <c r="E48" s="2" t="e">
        <f>'384 well dsDNA Standard Curve'!T182</f>
        <v>#DIV/0!</v>
      </c>
      <c r="G48" s="16" t="e">
        <f t="shared" si="0"/>
        <v>#DIV/0!</v>
      </c>
      <c r="H48" s="2" t="e">
        <f>'384 well dsDNA Standard Curve'!U182</f>
        <v>#DIV/0!</v>
      </c>
      <c r="I48" s="2" t="e">
        <f>'384 well dsDNA Standard Curve'!V182</f>
        <v>#DIV/0!</v>
      </c>
    </row>
    <row r="49" spans="2:20" x14ac:dyDescent="0.25">
      <c r="B49" s="14">
        <v>1</v>
      </c>
      <c r="C49" s="15">
        <v>1</v>
      </c>
      <c r="D49" s="8" t="str">
        <f>'384 well dsDNA Standard Curve'!L5</f>
        <v>Unknown 42</v>
      </c>
      <c r="E49" s="2" t="e">
        <f>'384 well dsDNA Standard Curve'!T185</f>
        <v>#DIV/0!</v>
      </c>
      <c r="G49" s="16" t="e">
        <f t="shared" si="0"/>
        <v>#DIV/0!</v>
      </c>
      <c r="H49" s="2" t="e">
        <f>'384 well dsDNA Standard Curve'!U185</f>
        <v>#DIV/0!</v>
      </c>
      <c r="I49" s="2" t="e">
        <f>'384 well dsDNA Standard Curve'!V185</f>
        <v>#DIV/0!</v>
      </c>
    </row>
    <row r="50" spans="2:20" x14ac:dyDescent="0.25">
      <c r="B50" s="14">
        <v>1</v>
      </c>
      <c r="C50" s="15">
        <v>1</v>
      </c>
      <c r="D50" s="8" t="str">
        <f>'384 well dsDNA Standard Curve'!L6</f>
        <v>Unknown 43</v>
      </c>
      <c r="E50" s="2" t="e">
        <f>'384 well dsDNA Standard Curve'!T188</f>
        <v>#DIV/0!</v>
      </c>
      <c r="G50" s="16" t="e">
        <f t="shared" si="0"/>
        <v>#DIV/0!</v>
      </c>
      <c r="H50" s="2" t="e">
        <f>'384 well dsDNA Standard Curve'!U188</f>
        <v>#DIV/0!</v>
      </c>
      <c r="I50" s="2" t="e">
        <f>'384 well dsDNA Standard Curve'!V188</f>
        <v>#DIV/0!</v>
      </c>
    </row>
    <row r="51" spans="2:20" x14ac:dyDescent="0.25">
      <c r="B51" s="14">
        <v>1</v>
      </c>
      <c r="C51" s="15">
        <v>1</v>
      </c>
      <c r="D51" s="8" t="str">
        <f>'384 well dsDNA Standard Curve'!L7</f>
        <v>Unknown 44</v>
      </c>
      <c r="E51" s="2" t="e">
        <f>'384 well dsDNA Standard Curve'!T191</f>
        <v>#DIV/0!</v>
      </c>
      <c r="G51" s="16" t="e">
        <f t="shared" si="0"/>
        <v>#DIV/0!</v>
      </c>
      <c r="H51" s="2" t="e">
        <f>'384 well dsDNA Standard Curve'!U191</f>
        <v>#DIV/0!</v>
      </c>
      <c r="I51" s="2" t="e">
        <f>'384 well dsDNA Standard Curve'!V191</f>
        <v>#DIV/0!</v>
      </c>
    </row>
    <row r="52" spans="2:20" x14ac:dyDescent="0.25">
      <c r="B52" s="14">
        <v>1</v>
      </c>
      <c r="C52" s="15">
        <v>1</v>
      </c>
      <c r="D52" s="8" t="str">
        <f>'384 well dsDNA Standard Curve'!L8</f>
        <v>Unknown 45</v>
      </c>
      <c r="E52" s="2" t="e">
        <f>'384 well dsDNA Standard Curve'!T194</f>
        <v>#DIV/0!</v>
      </c>
      <c r="G52" s="16" t="e">
        <f t="shared" si="0"/>
        <v>#DIV/0!</v>
      </c>
      <c r="H52" s="2" t="e">
        <f>'384 well dsDNA Standard Curve'!U194</f>
        <v>#DIV/0!</v>
      </c>
      <c r="I52" s="2" t="e">
        <f>'384 well dsDNA Standard Curve'!V194</f>
        <v>#DIV/0!</v>
      </c>
    </row>
    <row r="53" spans="2:20" x14ac:dyDescent="0.25">
      <c r="B53" s="14">
        <v>1</v>
      </c>
      <c r="C53" s="15">
        <v>1</v>
      </c>
      <c r="D53" s="8" t="str">
        <f>'384 well dsDNA Standard Curve'!L9</f>
        <v>Unknown 46</v>
      </c>
      <c r="E53" s="2" t="e">
        <f>'384 well dsDNA Standard Curve'!T197</f>
        <v>#DIV/0!</v>
      </c>
      <c r="G53" s="16" t="e">
        <f t="shared" si="0"/>
        <v>#DIV/0!</v>
      </c>
      <c r="H53" s="2" t="e">
        <f>'384 well dsDNA Standard Curve'!U197</f>
        <v>#DIV/0!</v>
      </c>
      <c r="I53" s="2" t="e">
        <f>'384 well dsDNA Standard Curve'!V197</f>
        <v>#DIV/0!</v>
      </c>
    </row>
    <row r="54" spans="2:20" x14ac:dyDescent="0.25">
      <c r="B54" s="14">
        <v>1</v>
      </c>
      <c r="C54" s="15">
        <v>1</v>
      </c>
      <c r="D54" s="8" t="str">
        <f>'384 well dsDNA Standard Curve'!L10</f>
        <v>Unknown 47</v>
      </c>
      <c r="E54" s="2" t="e">
        <f>'384 well dsDNA Standard Curve'!T200</f>
        <v>#DIV/0!</v>
      </c>
      <c r="G54" s="16" t="e">
        <f t="shared" si="0"/>
        <v>#DIV/0!</v>
      </c>
      <c r="H54" s="2" t="e">
        <f>'384 well dsDNA Standard Curve'!U200</f>
        <v>#DIV/0!</v>
      </c>
      <c r="I54" s="2" t="e">
        <f>'384 well dsDNA Standard Curve'!V200</f>
        <v>#DIV/0!</v>
      </c>
    </row>
    <row r="55" spans="2:20" x14ac:dyDescent="0.25">
      <c r="B55" s="14">
        <v>1</v>
      </c>
      <c r="C55" s="15">
        <v>1</v>
      </c>
      <c r="D55" s="8" t="str">
        <f>'384 well dsDNA Standard Curve'!L11</f>
        <v>Unknown 48</v>
      </c>
      <c r="E55" s="2" t="e">
        <f>'384 well dsDNA Standard Curve'!T203</f>
        <v>#DIV/0!</v>
      </c>
      <c r="G55" s="16" t="e">
        <f t="shared" si="0"/>
        <v>#DIV/0!</v>
      </c>
      <c r="H55" s="2" t="e">
        <f>'384 well dsDNA Standard Curve'!U203</f>
        <v>#DIV/0!</v>
      </c>
      <c r="I55" s="2" t="e">
        <f>'384 well dsDNA Standard Curve'!V203</f>
        <v>#DIV/0!</v>
      </c>
    </row>
    <row r="56" spans="2:20" x14ac:dyDescent="0.25">
      <c r="B56" s="14">
        <v>1</v>
      </c>
      <c r="C56" s="15">
        <v>1</v>
      </c>
      <c r="D56" s="8" t="str">
        <f>'384 well dsDNA Standard Curve'!L12</f>
        <v>Unknown 49</v>
      </c>
      <c r="E56" s="2" t="e">
        <f>'384 well dsDNA Standard Curve'!T206</f>
        <v>#DIV/0!</v>
      </c>
      <c r="G56" s="16" t="e">
        <f t="shared" si="0"/>
        <v>#DIV/0!</v>
      </c>
      <c r="H56" s="2" t="e">
        <f>'384 well dsDNA Standard Curve'!U206</f>
        <v>#DIV/0!</v>
      </c>
      <c r="I56" s="2" t="e">
        <f>'384 well dsDNA Standard Curve'!V206</f>
        <v>#DIV/0!</v>
      </c>
    </row>
    <row r="57" spans="2:20" x14ac:dyDescent="0.25">
      <c r="B57" s="14">
        <v>1</v>
      </c>
      <c r="C57" s="15">
        <v>1</v>
      </c>
      <c r="D57" s="8" t="str">
        <f>'384 well dsDNA Standard Curve'!L13</f>
        <v>Unknown 50</v>
      </c>
      <c r="E57" s="2" t="e">
        <f>'384 well dsDNA Standard Curve'!T209</f>
        <v>#DIV/0!</v>
      </c>
      <c r="G57" s="16" t="e">
        <f t="shared" si="0"/>
        <v>#DIV/0!</v>
      </c>
      <c r="H57" s="2" t="e">
        <f>'384 well dsDNA Standard Curve'!U209</f>
        <v>#DIV/0!</v>
      </c>
      <c r="I57" s="2" t="e">
        <f>'384 well dsDNA Standard Curve'!V209</f>
        <v>#DIV/0!</v>
      </c>
    </row>
    <row r="58" spans="2:20" x14ac:dyDescent="0.25">
      <c r="B58" s="14">
        <v>1</v>
      </c>
      <c r="C58" s="15">
        <v>1</v>
      </c>
      <c r="D58" s="8" t="str">
        <f>'384 well dsDNA Standard Curve'!L14</f>
        <v>Unknown 51</v>
      </c>
      <c r="E58" s="2" t="e">
        <f>'384 well dsDNA Standard Curve'!T212</f>
        <v>#DIV/0!</v>
      </c>
      <c r="G58" s="16" t="e">
        <f t="shared" si="0"/>
        <v>#DIV/0!</v>
      </c>
      <c r="H58" s="2" t="e">
        <f>'384 well dsDNA Standard Curve'!U212</f>
        <v>#DIV/0!</v>
      </c>
      <c r="I58" s="2" t="e">
        <f>'384 well dsDNA Standard Curve'!V212</f>
        <v>#DIV/0!</v>
      </c>
    </row>
    <row r="59" spans="2:20" x14ac:dyDescent="0.25">
      <c r="B59" s="14">
        <v>1</v>
      </c>
      <c r="C59" s="15">
        <v>1</v>
      </c>
      <c r="D59" s="8" t="str">
        <f>'384 well dsDNA Standard Curve'!L15</f>
        <v>Unknown 52</v>
      </c>
      <c r="E59" s="2" t="e">
        <f>'384 well dsDNA Standard Curve'!T215</f>
        <v>#DIV/0!</v>
      </c>
      <c r="G59" s="16" t="e">
        <f t="shared" si="0"/>
        <v>#DIV/0!</v>
      </c>
      <c r="H59" s="2" t="e">
        <f>'384 well dsDNA Standard Curve'!U215</f>
        <v>#DIV/0!</v>
      </c>
      <c r="I59" s="2" t="e">
        <f>'384 well dsDNA Standard Curve'!V215</f>
        <v>#DIV/0!</v>
      </c>
    </row>
    <row r="60" spans="2:20" x14ac:dyDescent="0.25">
      <c r="B60" s="14">
        <v>1</v>
      </c>
      <c r="C60" s="15">
        <v>1</v>
      </c>
      <c r="D60" s="8" t="str">
        <f>'384 well dsDNA Standard Curve'!L16</f>
        <v>Unknown 53</v>
      </c>
      <c r="E60" s="2" t="e">
        <f>'384 well dsDNA Standard Curve'!T218</f>
        <v>#DIV/0!</v>
      </c>
      <c r="G60" s="16" t="e">
        <f t="shared" si="0"/>
        <v>#DIV/0!</v>
      </c>
      <c r="H60" s="2" t="e">
        <f>'384 well dsDNA Standard Curve'!U218</f>
        <v>#DIV/0!</v>
      </c>
      <c r="I60" s="2" t="e">
        <f>'384 well dsDNA Standard Curve'!V218</f>
        <v>#DIV/0!</v>
      </c>
    </row>
    <row r="61" spans="2:20" x14ac:dyDescent="0.25">
      <c r="B61" s="14">
        <v>1</v>
      </c>
      <c r="C61" s="15">
        <v>1</v>
      </c>
      <c r="D61" s="8" t="str">
        <f>'384 well dsDNA Standard Curve'!L17</f>
        <v>Unknown 54</v>
      </c>
      <c r="E61" s="2" t="e">
        <f>'384 well dsDNA Standard Curve'!T221</f>
        <v>#DIV/0!</v>
      </c>
      <c r="G61" s="16" t="e">
        <f t="shared" si="0"/>
        <v>#DIV/0!</v>
      </c>
      <c r="H61" s="2" t="e">
        <f>'384 well dsDNA Standard Curve'!U221</f>
        <v>#DIV/0!</v>
      </c>
      <c r="I61" s="2" t="e">
        <f>'384 well dsDNA Standard Curve'!V221</f>
        <v>#DIV/0!</v>
      </c>
    </row>
    <row r="62" spans="2:20" x14ac:dyDescent="0.25">
      <c r="B62" s="14">
        <v>1</v>
      </c>
      <c r="C62" s="15">
        <v>1</v>
      </c>
      <c r="D62" s="8" t="str">
        <f>'384 well dsDNA Standard Curve'!L18</f>
        <v>Unknown 55</v>
      </c>
      <c r="E62" s="2" t="e">
        <f>'384 well dsDNA Standard Curve'!T224</f>
        <v>#DIV/0!</v>
      </c>
      <c r="G62" s="16" t="e">
        <f t="shared" si="0"/>
        <v>#DIV/0!</v>
      </c>
      <c r="H62" s="2" t="e">
        <f>'384 well dsDNA Standard Curve'!U224</f>
        <v>#DIV/0!</v>
      </c>
      <c r="I62" s="2" t="e">
        <f>'384 well dsDNA Standard Curve'!V224</f>
        <v>#DIV/0!</v>
      </c>
    </row>
    <row r="63" spans="2:20" x14ac:dyDescent="0.25">
      <c r="B63" s="14">
        <v>1</v>
      </c>
      <c r="C63" s="15">
        <v>1</v>
      </c>
      <c r="D63" s="8" t="str">
        <f>'384 well dsDNA Standard Curve'!L19</f>
        <v>Unknown 56</v>
      </c>
      <c r="E63" s="2" t="e">
        <f>'384 well dsDNA Standard Curve'!T227</f>
        <v>#DIV/0!</v>
      </c>
      <c r="G63" s="16" t="e">
        <f t="shared" si="0"/>
        <v>#DIV/0!</v>
      </c>
      <c r="H63" s="2" t="e">
        <f>'384 well dsDNA Standard Curve'!U227</f>
        <v>#DIV/0!</v>
      </c>
      <c r="I63" s="2" t="e">
        <f>'384 well dsDNA Standard Curve'!V227</f>
        <v>#DIV/0!</v>
      </c>
    </row>
    <row r="64" spans="2:20" x14ac:dyDescent="0.25">
      <c r="B64" s="14">
        <v>1</v>
      </c>
      <c r="C64" s="15">
        <v>1</v>
      </c>
      <c r="D64" s="8" t="str">
        <f>'384 well dsDNA Standard Curve'!O4</f>
        <v>Unknown 57</v>
      </c>
      <c r="E64" s="2" t="e">
        <f>'384 well dsDNA Standard Curve'!T230</f>
        <v>#DIV/0!</v>
      </c>
      <c r="G64" s="16" t="e">
        <f t="shared" si="0"/>
        <v>#DIV/0!</v>
      </c>
      <c r="H64" s="2" t="e">
        <f>'384 well dsDNA Standard Curve'!U230</f>
        <v>#DIV/0!</v>
      </c>
      <c r="I64" s="2" t="e">
        <f>'384 well dsDNA Standard Curve'!V230</f>
        <v>#DIV/0!</v>
      </c>
      <c r="R64" s="2"/>
      <c r="S64" s="2"/>
      <c r="T64" s="2"/>
    </row>
    <row r="65" spans="2:20" x14ac:dyDescent="0.25">
      <c r="B65" s="14">
        <v>1</v>
      </c>
      <c r="C65" s="15">
        <v>1</v>
      </c>
      <c r="D65" s="8" t="str">
        <f>'384 well dsDNA Standard Curve'!O5</f>
        <v>Unknown 58</v>
      </c>
      <c r="E65" s="2" t="e">
        <f>'384 well dsDNA Standard Curve'!T233</f>
        <v>#DIV/0!</v>
      </c>
      <c r="G65" s="16" t="e">
        <f t="shared" si="0"/>
        <v>#DIV/0!</v>
      </c>
      <c r="H65" s="2" t="e">
        <f>'384 well dsDNA Standard Curve'!U233</f>
        <v>#DIV/0!</v>
      </c>
      <c r="I65" s="2" t="e">
        <f>'384 well dsDNA Standard Curve'!V233</f>
        <v>#DIV/0!</v>
      </c>
      <c r="R65" s="2"/>
      <c r="S65" s="2"/>
      <c r="T65" s="2"/>
    </row>
    <row r="66" spans="2:20" x14ac:dyDescent="0.25">
      <c r="B66" s="14">
        <v>1</v>
      </c>
      <c r="C66" s="15">
        <v>1</v>
      </c>
      <c r="D66" s="8" t="str">
        <f>'384 well dsDNA Standard Curve'!O6</f>
        <v>Unknown 59</v>
      </c>
      <c r="E66" s="2" t="e">
        <f>'384 well dsDNA Standard Curve'!T236</f>
        <v>#DIV/0!</v>
      </c>
      <c r="G66" s="16" t="e">
        <f t="shared" si="0"/>
        <v>#DIV/0!</v>
      </c>
      <c r="H66" s="2" t="e">
        <f>'384 well dsDNA Standard Curve'!U236</f>
        <v>#DIV/0!</v>
      </c>
      <c r="I66" s="2" t="e">
        <f>'384 well dsDNA Standard Curve'!V236</f>
        <v>#DIV/0!</v>
      </c>
      <c r="R66" s="2"/>
      <c r="S66" s="2"/>
      <c r="T66" s="2"/>
    </row>
    <row r="67" spans="2:20" x14ac:dyDescent="0.25">
      <c r="B67" s="14">
        <v>1</v>
      </c>
      <c r="C67" s="15">
        <v>1</v>
      </c>
      <c r="D67" s="8" t="str">
        <f>'384 well dsDNA Standard Curve'!O7</f>
        <v>Unknown 60</v>
      </c>
      <c r="E67" s="2" t="e">
        <f>'384 well dsDNA Standard Curve'!T239</f>
        <v>#DIV/0!</v>
      </c>
      <c r="G67" s="16" t="e">
        <f t="shared" si="0"/>
        <v>#DIV/0!</v>
      </c>
      <c r="H67" s="2" t="e">
        <f>'384 well dsDNA Standard Curve'!U239</f>
        <v>#DIV/0!</v>
      </c>
      <c r="I67" s="2" t="e">
        <f>'384 well dsDNA Standard Curve'!V239</f>
        <v>#DIV/0!</v>
      </c>
      <c r="R67" s="2"/>
      <c r="S67" s="2"/>
      <c r="T67" s="2"/>
    </row>
    <row r="68" spans="2:20" x14ac:dyDescent="0.25">
      <c r="B68" s="14">
        <v>1</v>
      </c>
      <c r="C68" s="15">
        <v>1</v>
      </c>
      <c r="D68" s="8" t="str">
        <f>'384 well dsDNA Standard Curve'!O8</f>
        <v>Unknown 61</v>
      </c>
      <c r="E68" s="2" t="e">
        <f>'384 well dsDNA Standard Curve'!T242</f>
        <v>#DIV/0!</v>
      </c>
      <c r="G68" s="16" t="e">
        <f t="shared" si="0"/>
        <v>#DIV/0!</v>
      </c>
      <c r="H68" s="2" t="e">
        <f>'384 well dsDNA Standard Curve'!U242</f>
        <v>#DIV/0!</v>
      </c>
      <c r="I68" s="2" t="e">
        <f>'384 well dsDNA Standard Curve'!V242</f>
        <v>#DIV/0!</v>
      </c>
      <c r="R68" s="2"/>
      <c r="S68" s="2"/>
      <c r="T68" s="2"/>
    </row>
    <row r="69" spans="2:20" x14ac:dyDescent="0.25">
      <c r="B69" s="14">
        <v>1</v>
      </c>
      <c r="C69" s="15">
        <v>1</v>
      </c>
      <c r="D69" s="8" t="str">
        <f>'384 well dsDNA Standard Curve'!O9</f>
        <v>Unknown 62</v>
      </c>
      <c r="E69" s="2" t="e">
        <f>'384 well dsDNA Standard Curve'!T245</f>
        <v>#DIV/0!</v>
      </c>
      <c r="G69" s="16" t="e">
        <f t="shared" si="0"/>
        <v>#DIV/0!</v>
      </c>
      <c r="H69" s="2" t="e">
        <f>'384 well dsDNA Standard Curve'!U245</f>
        <v>#DIV/0!</v>
      </c>
      <c r="I69" s="2" t="e">
        <f>'384 well dsDNA Standard Curve'!V245</f>
        <v>#DIV/0!</v>
      </c>
      <c r="R69" s="2"/>
      <c r="S69" s="2"/>
      <c r="T69" s="2"/>
    </row>
    <row r="70" spans="2:20" x14ac:dyDescent="0.25">
      <c r="B70" s="14">
        <v>1</v>
      </c>
      <c r="C70" s="15">
        <v>1</v>
      </c>
      <c r="D70" s="8" t="str">
        <f>'384 well dsDNA Standard Curve'!O10</f>
        <v>Unknown 63</v>
      </c>
      <c r="E70" s="2" t="e">
        <f>'384 well dsDNA Standard Curve'!T248</f>
        <v>#DIV/0!</v>
      </c>
      <c r="G70" s="16" t="e">
        <f t="shared" si="0"/>
        <v>#DIV/0!</v>
      </c>
      <c r="H70" s="2" t="e">
        <f>'384 well dsDNA Standard Curve'!U248</f>
        <v>#DIV/0!</v>
      </c>
      <c r="I70" s="2" t="e">
        <f>'384 well dsDNA Standard Curve'!V248</f>
        <v>#DIV/0!</v>
      </c>
      <c r="R70" s="2"/>
      <c r="S70" s="2"/>
      <c r="T70" s="2"/>
    </row>
    <row r="71" spans="2:20" x14ac:dyDescent="0.25">
      <c r="B71" s="14">
        <v>1</v>
      </c>
      <c r="C71" s="15">
        <v>1</v>
      </c>
      <c r="D71" s="8" t="str">
        <f>'384 well dsDNA Standard Curve'!O11</f>
        <v>Unknown 64</v>
      </c>
      <c r="E71" s="2" t="e">
        <f>'384 well dsDNA Standard Curve'!T251</f>
        <v>#DIV/0!</v>
      </c>
      <c r="G71" s="16" t="e">
        <f t="shared" si="0"/>
        <v>#DIV/0!</v>
      </c>
      <c r="H71" s="2" t="e">
        <f>'384 well dsDNA Standard Curve'!U251</f>
        <v>#DIV/0!</v>
      </c>
      <c r="I71" s="2" t="e">
        <f>'384 well dsDNA Standard Curve'!V251</f>
        <v>#DIV/0!</v>
      </c>
      <c r="R71" s="2"/>
      <c r="S71" s="2"/>
      <c r="T71" s="2"/>
    </row>
    <row r="72" spans="2:20" x14ac:dyDescent="0.25">
      <c r="B72" s="14">
        <v>1</v>
      </c>
      <c r="C72" s="15">
        <v>1</v>
      </c>
      <c r="D72" s="8" t="str">
        <f>'384 well dsDNA Standard Curve'!O12</f>
        <v>Unknown 65</v>
      </c>
      <c r="E72" s="2" t="e">
        <f>'384 well dsDNA Standard Curve'!T254</f>
        <v>#DIV/0!</v>
      </c>
      <c r="G72" s="16" t="e">
        <f t="shared" si="0"/>
        <v>#DIV/0!</v>
      </c>
      <c r="H72" s="2" t="e">
        <f>'384 well dsDNA Standard Curve'!U254</f>
        <v>#DIV/0!</v>
      </c>
      <c r="I72" s="2" t="e">
        <f>'384 well dsDNA Standard Curve'!V254</f>
        <v>#DIV/0!</v>
      </c>
      <c r="R72" s="2"/>
      <c r="S72" s="2"/>
      <c r="T72" s="2"/>
    </row>
    <row r="73" spans="2:20" x14ac:dyDescent="0.25">
      <c r="B73" s="14">
        <v>1</v>
      </c>
      <c r="C73" s="15">
        <v>1</v>
      </c>
      <c r="D73" s="8" t="str">
        <f>'384 well dsDNA Standard Curve'!O13</f>
        <v>Unknown 66</v>
      </c>
      <c r="E73" s="2" t="e">
        <f>'384 well dsDNA Standard Curve'!T257</f>
        <v>#DIV/0!</v>
      </c>
      <c r="G73" s="16" t="e">
        <f t="shared" ref="G73:G127" si="1">E73/C73*B73</f>
        <v>#DIV/0!</v>
      </c>
      <c r="H73" s="2" t="e">
        <f>'384 well dsDNA Standard Curve'!U257</f>
        <v>#DIV/0!</v>
      </c>
      <c r="I73" s="2" t="e">
        <f>'384 well dsDNA Standard Curve'!V257</f>
        <v>#DIV/0!</v>
      </c>
      <c r="R73" s="2"/>
      <c r="S73" s="2"/>
      <c r="T73" s="2"/>
    </row>
    <row r="74" spans="2:20" x14ac:dyDescent="0.25">
      <c r="B74" s="14">
        <v>1</v>
      </c>
      <c r="C74" s="15">
        <v>1</v>
      </c>
      <c r="D74" s="8" t="str">
        <f>'384 well dsDNA Standard Curve'!O14</f>
        <v>Unknown 67</v>
      </c>
      <c r="E74" s="2" t="e">
        <f>'384 well dsDNA Standard Curve'!T260</f>
        <v>#DIV/0!</v>
      </c>
      <c r="G74" s="16" t="e">
        <f t="shared" si="1"/>
        <v>#DIV/0!</v>
      </c>
      <c r="H74" s="2" t="e">
        <f>'384 well dsDNA Standard Curve'!U260</f>
        <v>#DIV/0!</v>
      </c>
      <c r="I74" s="2" t="e">
        <f>'384 well dsDNA Standard Curve'!V260</f>
        <v>#DIV/0!</v>
      </c>
      <c r="R74" s="2"/>
      <c r="S74" s="2"/>
      <c r="T74" s="2"/>
    </row>
    <row r="75" spans="2:20" x14ac:dyDescent="0.25">
      <c r="B75" s="14">
        <v>1</v>
      </c>
      <c r="C75" s="15">
        <v>1</v>
      </c>
      <c r="D75" s="8" t="str">
        <f>'384 well dsDNA Standard Curve'!O15</f>
        <v>Unknown 68</v>
      </c>
      <c r="E75" s="2" t="e">
        <f>'384 well dsDNA Standard Curve'!T263</f>
        <v>#DIV/0!</v>
      </c>
      <c r="G75" s="16" t="e">
        <f t="shared" si="1"/>
        <v>#DIV/0!</v>
      </c>
      <c r="H75" s="2" t="e">
        <f>'384 well dsDNA Standard Curve'!U263</f>
        <v>#DIV/0!</v>
      </c>
      <c r="I75" s="2" t="e">
        <f>'384 well dsDNA Standard Curve'!V263</f>
        <v>#DIV/0!</v>
      </c>
      <c r="R75" s="2"/>
      <c r="S75" s="2"/>
      <c r="T75" s="2"/>
    </row>
    <row r="76" spans="2:20" x14ac:dyDescent="0.25">
      <c r="B76" s="14">
        <v>1</v>
      </c>
      <c r="C76" s="15">
        <v>1</v>
      </c>
      <c r="D76" s="8" t="str">
        <f>'384 well dsDNA Standard Curve'!O16</f>
        <v>Unknown 69</v>
      </c>
      <c r="E76" s="2" t="e">
        <f>'384 well dsDNA Standard Curve'!T266</f>
        <v>#DIV/0!</v>
      </c>
      <c r="G76" s="16" t="e">
        <f t="shared" si="1"/>
        <v>#DIV/0!</v>
      </c>
      <c r="H76" s="2" t="e">
        <f>'384 well dsDNA Standard Curve'!U266</f>
        <v>#DIV/0!</v>
      </c>
      <c r="I76" s="2" t="e">
        <f>'384 well dsDNA Standard Curve'!V266</f>
        <v>#DIV/0!</v>
      </c>
      <c r="R76" s="2"/>
      <c r="S76" s="2"/>
      <c r="T76" s="2"/>
    </row>
    <row r="77" spans="2:20" x14ac:dyDescent="0.25">
      <c r="B77" s="14">
        <v>1</v>
      </c>
      <c r="C77" s="15">
        <v>1</v>
      </c>
      <c r="D77" s="8" t="str">
        <f>'384 well dsDNA Standard Curve'!O17</f>
        <v>Unknown 70</v>
      </c>
      <c r="E77" s="2" t="e">
        <f>'384 well dsDNA Standard Curve'!T269</f>
        <v>#DIV/0!</v>
      </c>
      <c r="G77" s="16" t="e">
        <f t="shared" si="1"/>
        <v>#DIV/0!</v>
      </c>
      <c r="H77" s="2" t="e">
        <f>'384 well dsDNA Standard Curve'!U269</f>
        <v>#DIV/0!</v>
      </c>
      <c r="I77" s="2" t="e">
        <f>'384 well dsDNA Standard Curve'!V269</f>
        <v>#DIV/0!</v>
      </c>
      <c r="R77" s="2"/>
      <c r="S77" s="2"/>
      <c r="T77" s="2"/>
    </row>
    <row r="78" spans="2:20" x14ac:dyDescent="0.25">
      <c r="B78" s="14">
        <v>1</v>
      </c>
      <c r="C78" s="15">
        <v>1</v>
      </c>
      <c r="D78" s="8" t="str">
        <f>'384 well dsDNA Standard Curve'!O18</f>
        <v>Unknown 71</v>
      </c>
      <c r="E78" s="2" t="e">
        <f>'384 well dsDNA Standard Curve'!T272</f>
        <v>#DIV/0!</v>
      </c>
      <c r="G78" s="16" t="e">
        <f t="shared" si="1"/>
        <v>#DIV/0!</v>
      </c>
      <c r="H78" s="2" t="e">
        <f>'384 well dsDNA Standard Curve'!U272</f>
        <v>#DIV/0!</v>
      </c>
      <c r="I78" s="2" t="e">
        <f>'384 well dsDNA Standard Curve'!V272</f>
        <v>#DIV/0!</v>
      </c>
      <c r="R78" s="2"/>
      <c r="S78" s="2"/>
      <c r="T78" s="2"/>
    </row>
    <row r="79" spans="2:20" x14ac:dyDescent="0.25">
      <c r="B79" s="14">
        <v>1</v>
      </c>
      <c r="C79" s="15">
        <v>1</v>
      </c>
      <c r="D79" s="8" t="str">
        <f>'384 well dsDNA Standard Curve'!O19</f>
        <v>Unknown 72</v>
      </c>
      <c r="E79" s="2" t="e">
        <f>'384 well dsDNA Standard Curve'!T275</f>
        <v>#DIV/0!</v>
      </c>
      <c r="G79" s="16" t="e">
        <f t="shared" si="1"/>
        <v>#DIV/0!</v>
      </c>
      <c r="H79" s="2" t="e">
        <f>'384 well dsDNA Standard Curve'!U275</f>
        <v>#DIV/0!</v>
      </c>
      <c r="I79" s="2" t="e">
        <f>'384 well dsDNA Standard Curve'!V275</f>
        <v>#DIV/0!</v>
      </c>
      <c r="R79" s="2"/>
      <c r="S79" s="2"/>
      <c r="T79" s="2"/>
    </row>
    <row r="80" spans="2:20" x14ac:dyDescent="0.25">
      <c r="B80" s="14">
        <v>1</v>
      </c>
      <c r="C80" s="15">
        <v>1</v>
      </c>
      <c r="D80" s="8" t="str">
        <f>'384 well dsDNA Standard Curve'!R4</f>
        <v>Unknown 73</v>
      </c>
      <c r="E80" s="2" t="e">
        <f>'384 well dsDNA Standard Curve'!T278</f>
        <v>#DIV/0!</v>
      </c>
      <c r="G80" s="16" t="e">
        <f t="shared" si="1"/>
        <v>#DIV/0!</v>
      </c>
      <c r="H80" s="2" t="e">
        <f>'384 well dsDNA Standard Curve'!U278</f>
        <v>#DIV/0!</v>
      </c>
      <c r="I80" s="2" t="e">
        <f>'384 well dsDNA Standard Curve'!V278</f>
        <v>#DIV/0!</v>
      </c>
      <c r="R80" s="2"/>
      <c r="S80" s="2"/>
      <c r="T80" s="2"/>
    </row>
    <row r="81" spans="2:20" x14ac:dyDescent="0.25">
      <c r="B81" s="14">
        <v>1</v>
      </c>
      <c r="C81" s="15">
        <v>1</v>
      </c>
      <c r="D81" s="8" t="str">
        <f>'384 well dsDNA Standard Curve'!R5</f>
        <v>Unknown 74</v>
      </c>
      <c r="E81" s="2" t="e">
        <f>'384 well dsDNA Standard Curve'!T281</f>
        <v>#DIV/0!</v>
      </c>
      <c r="G81" s="16" t="e">
        <f t="shared" si="1"/>
        <v>#DIV/0!</v>
      </c>
      <c r="H81" s="2" t="e">
        <f>'384 well dsDNA Standard Curve'!U281</f>
        <v>#DIV/0!</v>
      </c>
      <c r="I81" s="2" t="e">
        <f>'384 well dsDNA Standard Curve'!V281</f>
        <v>#DIV/0!</v>
      </c>
      <c r="R81" s="2"/>
      <c r="S81" s="2"/>
      <c r="T81" s="2"/>
    </row>
    <row r="82" spans="2:20" x14ac:dyDescent="0.25">
      <c r="B82" s="14">
        <v>1</v>
      </c>
      <c r="C82" s="15">
        <v>1</v>
      </c>
      <c r="D82" s="8" t="str">
        <f>'384 well dsDNA Standard Curve'!R6</f>
        <v>Unknown 75</v>
      </c>
      <c r="E82" s="2" t="e">
        <f>'384 well dsDNA Standard Curve'!T284</f>
        <v>#DIV/0!</v>
      </c>
      <c r="G82" s="16" t="e">
        <f t="shared" si="1"/>
        <v>#DIV/0!</v>
      </c>
      <c r="H82" s="2" t="e">
        <f>'384 well dsDNA Standard Curve'!U284</f>
        <v>#DIV/0!</v>
      </c>
      <c r="I82" s="2" t="e">
        <f>'384 well dsDNA Standard Curve'!V284</f>
        <v>#DIV/0!</v>
      </c>
      <c r="R82" s="2"/>
      <c r="S82" s="2"/>
      <c r="T82" s="2"/>
    </row>
    <row r="83" spans="2:20" x14ac:dyDescent="0.25">
      <c r="B83" s="14">
        <v>1</v>
      </c>
      <c r="C83" s="15">
        <v>1</v>
      </c>
      <c r="D83" s="8" t="str">
        <f>'384 well dsDNA Standard Curve'!R7</f>
        <v>Unknown 76</v>
      </c>
      <c r="E83" s="2" t="e">
        <f>'384 well dsDNA Standard Curve'!T287</f>
        <v>#DIV/0!</v>
      </c>
      <c r="G83" s="16" t="e">
        <f t="shared" si="1"/>
        <v>#DIV/0!</v>
      </c>
      <c r="H83" s="2" t="e">
        <f>'384 well dsDNA Standard Curve'!U287</f>
        <v>#DIV/0!</v>
      </c>
      <c r="I83" s="2" t="e">
        <f>'384 well dsDNA Standard Curve'!V287</f>
        <v>#DIV/0!</v>
      </c>
      <c r="R83" s="2"/>
      <c r="S83" s="2"/>
      <c r="T83" s="2"/>
    </row>
    <row r="84" spans="2:20" x14ac:dyDescent="0.25">
      <c r="B84" s="14">
        <v>1</v>
      </c>
      <c r="C84" s="15">
        <v>1</v>
      </c>
      <c r="D84" s="8" t="str">
        <f>'384 well dsDNA Standard Curve'!R8</f>
        <v>Unknown 77</v>
      </c>
      <c r="E84" s="2" t="e">
        <f>'384 well dsDNA Standard Curve'!T290</f>
        <v>#DIV/0!</v>
      </c>
      <c r="G84" s="16" t="e">
        <f t="shared" si="1"/>
        <v>#DIV/0!</v>
      </c>
      <c r="H84" s="2" t="e">
        <f>'384 well dsDNA Standard Curve'!U290</f>
        <v>#DIV/0!</v>
      </c>
      <c r="I84" s="2" t="e">
        <f>'384 well dsDNA Standard Curve'!V290</f>
        <v>#DIV/0!</v>
      </c>
      <c r="R84" s="2"/>
      <c r="S84" s="2"/>
      <c r="T84" s="2"/>
    </row>
    <row r="85" spans="2:20" x14ac:dyDescent="0.25">
      <c r="B85" s="14">
        <v>1</v>
      </c>
      <c r="C85" s="15">
        <v>1</v>
      </c>
      <c r="D85" s="8" t="str">
        <f>'384 well dsDNA Standard Curve'!R9</f>
        <v>Unknown 78</v>
      </c>
      <c r="E85" s="2" t="e">
        <f>'384 well dsDNA Standard Curve'!T293</f>
        <v>#DIV/0!</v>
      </c>
      <c r="G85" s="16" t="e">
        <f t="shared" si="1"/>
        <v>#DIV/0!</v>
      </c>
      <c r="H85" s="2" t="e">
        <f>'384 well dsDNA Standard Curve'!U293</f>
        <v>#DIV/0!</v>
      </c>
      <c r="I85" s="2" t="e">
        <f>'384 well dsDNA Standard Curve'!V293</f>
        <v>#DIV/0!</v>
      </c>
      <c r="R85" s="2"/>
      <c r="S85" s="2"/>
      <c r="T85" s="2"/>
    </row>
    <row r="86" spans="2:20" x14ac:dyDescent="0.25">
      <c r="B86" s="14">
        <v>1</v>
      </c>
      <c r="C86" s="15">
        <v>1</v>
      </c>
      <c r="D86" s="8" t="str">
        <f>'384 well dsDNA Standard Curve'!R10</f>
        <v>Unknown 79</v>
      </c>
      <c r="E86" s="2" t="e">
        <f>'384 well dsDNA Standard Curve'!T296</f>
        <v>#DIV/0!</v>
      </c>
      <c r="G86" s="16" t="e">
        <f t="shared" si="1"/>
        <v>#DIV/0!</v>
      </c>
      <c r="H86" s="2" t="e">
        <f>'384 well dsDNA Standard Curve'!U296</f>
        <v>#DIV/0!</v>
      </c>
      <c r="I86" s="2" t="e">
        <f>'384 well dsDNA Standard Curve'!V296</f>
        <v>#DIV/0!</v>
      </c>
      <c r="R86" s="2"/>
      <c r="S86" s="2"/>
      <c r="T86" s="2"/>
    </row>
    <row r="87" spans="2:20" x14ac:dyDescent="0.25">
      <c r="B87" s="14">
        <v>1</v>
      </c>
      <c r="C87" s="15">
        <v>1</v>
      </c>
      <c r="D87" s="8" t="str">
        <f>'384 well dsDNA Standard Curve'!R11</f>
        <v>Unknown 80</v>
      </c>
      <c r="E87" s="2" t="e">
        <f>'384 well dsDNA Standard Curve'!T299</f>
        <v>#DIV/0!</v>
      </c>
      <c r="G87" s="16" t="e">
        <f t="shared" si="1"/>
        <v>#DIV/0!</v>
      </c>
      <c r="H87" s="2" t="e">
        <f>'384 well dsDNA Standard Curve'!U299</f>
        <v>#DIV/0!</v>
      </c>
      <c r="I87" s="2" t="e">
        <f>'384 well dsDNA Standard Curve'!V299</f>
        <v>#DIV/0!</v>
      </c>
      <c r="R87" s="2"/>
      <c r="S87" s="2"/>
      <c r="T87" s="2"/>
    </row>
    <row r="88" spans="2:20" x14ac:dyDescent="0.25">
      <c r="B88" s="14">
        <v>1</v>
      </c>
      <c r="C88" s="15">
        <v>1</v>
      </c>
      <c r="D88" s="8" t="str">
        <f>'384 well dsDNA Standard Curve'!R12</f>
        <v>Unknown 81</v>
      </c>
      <c r="E88" s="2" t="e">
        <f>'384 well dsDNA Standard Curve'!T302</f>
        <v>#DIV/0!</v>
      </c>
      <c r="G88" s="16" t="e">
        <f t="shared" si="1"/>
        <v>#DIV/0!</v>
      </c>
      <c r="H88" s="2" t="e">
        <f>'384 well dsDNA Standard Curve'!U302</f>
        <v>#DIV/0!</v>
      </c>
      <c r="I88" s="2" t="e">
        <f>'384 well dsDNA Standard Curve'!V302</f>
        <v>#DIV/0!</v>
      </c>
      <c r="R88" s="2"/>
      <c r="S88" s="2"/>
      <c r="T88" s="2"/>
    </row>
    <row r="89" spans="2:20" x14ac:dyDescent="0.25">
      <c r="B89" s="14">
        <v>1</v>
      </c>
      <c r="C89" s="15">
        <v>1</v>
      </c>
      <c r="D89" s="8" t="str">
        <f>'384 well dsDNA Standard Curve'!R13</f>
        <v>Unknown 82</v>
      </c>
      <c r="E89" s="2" t="e">
        <f>'384 well dsDNA Standard Curve'!T305</f>
        <v>#DIV/0!</v>
      </c>
      <c r="G89" s="16" t="e">
        <f t="shared" si="1"/>
        <v>#DIV/0!</v>
      </c>
      <c r="H89" s="2" t="e">
        <f>'384 well dsDNA Standard Curve'!U305</f>
        <v>#DIV/0!</v>
      </c>
      <c r="I89" s="2" t="e">
        <f>'384 well dsDNA Standard Curve'!V305</f>
        <v>#DIV/0!</v>
      </c>
      <c r="R89" s="2"/>
      <c r="S89" s="2"/>
      <c r="T89" s="2"/>
    </row>
    <row r="90" spans="2:20" x14ac:dyDescent="0.25">
      <c r="B90" s="14">
        <v>1</v>
      </c>
      <c r="C90" s="15">
        <v>1</v>
      </c>
      <c r="D90" s="8" t="str">
        <f>'384 well dsDNA Standard Curve'!R14</f>
        <v>Unknown 83</v>
      </c>
      <c r="E90" s="2" t="e">
        <f>'384 well dsDNA Standard Curve'!T308</f>
        <v>#DIV/0!</v>
      </c>
      <c r="G90" s="16" t="e">
        <f t="shared" si="1"/>
        <v>#DIV/0!</v>
      </c>
      <c r="H90" s="2" t="e">
        <f>'384 well dsDNA Standard Curve'!U308</f>
        <v>#DIV/0!</v>
      </c>
      <c r="I90" s="2" t="e">
        <f>'384 well dsDNA Standard Curve'!V308</f>
        <v>#DIV/0!</v>
      </c>
      <c r="R90" s="2"/>
      <c r="S90" s="2"/>
      <c r="T90" s="2"/>
    </row>
    <row r="91" spans="2:20" x14ac:dyDescent="0.25">
      <c r="B91" s="14">
        <v>1</v>
      </c>
      <c r="C91" s="15">
        <v>1</v>
      </c>
      <c r="D91" s="8" t="str">
        <f>'384 well dsDNA Standard Curve'!R15</f>
        <v>Unknown 84</v>
      </c>
      <c r="E91" s="2" t="e">
        <f>'384 well dsDNA Standard Curve'!T311</f>
        <v>#DIV/0!</v>
      </c>
      <c r="G91" s="16" t="e">
        <f t="shared" si="1"/>
        <v>#DIV/0!</v>
      </c>
      <c r="H91" s="2" t="e">
        <f>'384 well dsDNA Standard Curve'!U311</f>
        <v>#DIV/0!</v>
      </c>
      <c r="I91" s="2" t="e">
        <f>'384 well dsDNA Standard Curve'!V311</f>
        <v>#DIV/0!</v>
      </c>
      <c r="R91" s="2"/>
      <c r="S91" s="2"/>
      <c r="T91" s="2"/>
    </row>
    <row r="92" spans="2:20" x14ac:dyDescent="0.25">
      <c r="B92" s="14">
        <v>1</v>
      </c>
      <c r="C92" s="15">
        <v>1</v>
      </c>
      <c r="D92" s="8" t="str">
        <f>'384 well dsDNA Standard Curve'!R16</f>
        <v>Unknown 85</v>
      </c>
      <c r="E92" s="2" t="e">
        <f>'384 well dsDNA Standard Curve'!T314</f>
        <v>#DIV/0!</v>
      </c>
      <c r="G92" s="16" t="e">
        <f t="shared" si="1"/>
        <v>#DIV/0!</v>
      </c>
      <c r="H92" s="2" t="e">
        <f>'384 well dsDNA Standard Curve'!U314</f>
        <v>#DIV/0!</v>
      </c>
      <c r="I92" s="2" t="e">
        <f>'384 well dsDNA Standard Curve'!V314</f>
        <v>#DIV/0!</v>
      </c>
      <c r="R92" s="2"/>
      <c r="S92" s="2"/>
      <c r="T92" s="2"/>
    </row>
    <row r="93" spans="2:20" x14ac:dyDescent="0.25">
      <c r="B93" s="14">
        <v>1</v>
      </c>
      <c r="C93" s="15">
        <v>1</v>
      </c>
      <c r="D93" s="8" t="str">
        <f>'384 well dsDNA Standard Curve'!R17</f>
        <v>Unknown 86</v>
      </c>
      <c r="E93" s="2" t="e">
        <f>'384 well dsDNA Standard Curve'!T317</f>
        <v>#DIV/0!</v>
      </c>
      <c r="G93" s="16" t="e">
        <f t="shared" si="1"/>
        <v>#DIV/0!</v>
      </c>
      <c r="H93" s="2" t="e">
        <f>'384 well dsDNA Standard Curve'!U317</f>
        <v>#DIV/0!</v>
      </c>
      <c r="I93" s="2" t="e">
        <f>'384 well dsDNA Standard Curve'!V317</f>
        <v>#DIV/0!</v>
      </c>
      <c r="R93" s="2"/>
      <c r="S93" s="2"/>
      <c r="T93" s="2"/>
    </row>
    <row r="94" spans="2:20" x14ac:dyDescent="0.25">
      <c r="B94" s="14">
        <v>1</v>
      </c>
      <c r="C94" s="15">
        <v>1</v>
      </c>
      <c r="D94" s="8" t="str">
        <f>'384 well dsDNA Standard Curve'!R18</f>
        <v>Unknown 87</v>
      </c>
      <c r="E94" s="2" t="e">
        <f>'384 well dsDNA Standard Curve'!T320</f>
        <v>#DIV/0!</v>
      </c>
      <c r="G94" s="16" t="e">
        <f t="shared" si="1"/>
        <v>#DIV/0!</v>
      </c>
      <c r="H94" s="2" t="e">
        <f>'384 well dsDNA Standard Curve'!U320</f>
        <v>#DIV/0!</v>
      </c>
      <c r="I94" s="2" t="e">
        <f>'384 well dsDNA Standard Curve'!V320</f>
        <v>#DIV/0!</v>
      </c>
      <c r="R94" s="2"/>
      <c r="S94" s="2"/>
      <c r="T94" s="2"/>
    </row>
    <row r="95" spans="2:20" x14ac:dyDescent="0.25">
      <c r="B95" s="14">
        <v>1</v>
      </c>
      <c r="C95" s="15">
        <v>1</v>
      </c>
      <c r="D95" s="8" t="str">
        <f>'384 well dsDNA Standard Curve'!R19</f>
        <v>Unknown 88</v>
      </c>
      <c r="E95" s="2" t="e">
        <f>'384 well dsDNA Standard Curve'!T323</f>
        <v>#DIV/0!</v>
      </c>
      <c r="G95" s="16" t="e">
        <f t="shared" si="1"/>
        <v>#DIV/0!</v>
      </c>
      <c r="H95" s="2" t="e">
        <f>'384 well dsDNA Standard Curve'!U323</f>
        <v>#DIV/0!</v>
      </c>
      <c r="I95" s="2" t="e">
        <f>'384 well dsDNA Standard Curve'!V323</f>
        <v>#DIV/0!</v>
      </c>
      <c r="R95" s="2"/>
      <c r="S95" s="2"/>
      <c r="T95" s="2"/>
    </row>
    <row r="96" spans="2:20" x14ac:dyDescent="0.25">
      <c r="B96" s="14">
        <v>1</v>
      </c>
      <c r="C96" s="15">
        <v>1</v>
      </c>
      <c r="D96" s="8" t="str">
        <f>'384 well dsDNA Standard Curve'!U4</f>
        <v>Unknown 89</v>
      </c>
      <c r="E96" s="2" t="e">
        <f>'384 well dsDNA Standard Curve'!T326</f>
        <v>#DIV/0!</v>
      </c>
      <c r="G96" s="16" t="e">
        <f t="shared" si="1"/>
        <v>#DIV/0!</v>
      </c>
      <c r="H96" s="2" t="e">
        <f>'384 well dsDNA Standard Curve'!U326</f>
        <v>#DIV/0!</v>
      </c>
      <c r="I96" s="2" t="e">
        <f>'384 well dsDNA Standard Curve'!V326</f>
        <v>#DIV/0!</v>
      </c>
      <c r="R96" s="2"/>
      <c r="S96" s="2"/>
      <c r="T96" s="2"/>
    </row>
    <row r="97" spans="2:20" x14ac:dyDescent="0.25">
      <c r="B97" s="14">
        <v>1</v>
      </c>
      <c r="C97" s="15">
        <v>1</v>
      </c>
      <c r="D97" s="8" t="str">
        <f>'384 well dsDNA Standard Curve'!U5</f>
        <v>Unknown 90</v>
      </c>
      <c r="E97" s="2" t="e">
        <f>'384 well dsDNA Standard Curve'!T329</f>
        <v>#DIV/0!</v>
      </c>
      <c r="G97" s="16" t="e">
        <f t="shared" si="1"/>
        <v>#DIV/0!</v>
      </c>
      <c r="H97" s="2" t="e">
        <f>'384 well dsDNA Standard Curve'!U329</f>
        <v>#DIV/0!</v>
      </c>
      <c r="I97" s="2" t="e">
        <f>'384 well dsDNA Standard Curve'!V329</f>
        <v>#DIV/0!</v>
      </c>
      <c r="R97" s="2"/>
      <c r="S97" s="2"/>
      <c r="T97" s="2"/>
    </row>
    <row r="98" spans="2:20" x14ac:dyDescent="0.25">
      <c r="B98" s="14">
        <v>1</v>
      </c>
      <c r="C98" s="15">
        <v>1</v>
      </c>
      <c r="D98" s="8" t="str">
        <f>'384 well dsDNA Standard Curve'!U6</f>
        <v>Unknown 91</v>
      </c>
      <c r="E98" s="2" t="e">
        <f>'384 well dsDNA Standard Curve'!T332</f>
        <v>#DIV/0!</v>
      </c>
      <c r="G98" s="16" t="e">
        <f t="shared" si="1"/>
        <v>#DIV/0!</v>
      </c>
      <c r="H98" s="2" t="e">
        <f>'384 well dsDNA Standard Curve'!U332</f>
        <v>#DIV/0!</v>
      </c>
      <c r="I98" s="2" t="e">
        <f>'384 well dsDNA Standard Curve'!V332</f>
        <v>#DIV/0!</v>
      </c>
      <c r="R98" s="2"/>
      <c r="S98" s="2"/>
      <c r="T98" s="2"/>
    </row>
    <row r="99" spans="2:20" x14ac:dyDescent="0.25">
      <c r="B99" s="14">
        <v>1</v>
      </c>
      <c r="C99" s="15">
        <v>1</v>
      </c>
      <c r="D99" s="8" t="str">
        <f>'384 well dsDNA Standard Curve'!U7</f>
        <v>Unknown 92</v>
      </c>
      <c r="E99" s="2" t="e">
        <f>'384 well dsDNA Standard Curve'!T335</f>
        <v>#DIV/0!</v>
      </c>
      <c r="G99" s="16" t="e">
        <f t="shared" si="1"/>
        <v>#DIV/0!</v>
      </c>
      <c r="H99" s="2" t="e">
        <f>'384 well dsDNA Standard Curve'!U335</f>
        <v>#DIV/0!</v>
      </c>
      <c r="I99" s="2" t="e">
        <f>'384 well dsDNA Standard Curve'!V335</f>
        <v>#DIV/0!</v>
      </c>
      <c r="R99" s="2"/>
      <c r="S99" s="2"/>
      <c r="T99" s="2"/>
    </row>
    <row r="100" spans="2:20" x14ac:dyDescent="0.25">
      <c r="B100" s="14">
        <v>1</v>
      </c>
      <c r="C100" s="15">
        <v>1</v>
      </c>
      <c r="D100" s="8" t="str">
        <f>'384 well dsDNA Standard Curve'!U8</f>
        <v>Unknown 93</v>
      </c>
      <c r="E100" s="2" t="e">
        <f>'384 well dsDNA Standard Curve'!T338</f>
        <v>#DIV/0!</v>
      </c>
      <c r="G100" s="16" t="e">
        <f t="shared" si="1"/>
        <v>#DIV/0!</v>
      </c>
      <c r="H100" s="2" t="e">
        <f>'384 well dsDNA Standard Curve'!U338</f>
        <v>#DIV/0!</v>
      </c>
      <c r="I100" s="2" t="e">
        <f>'384 well dsDNA Standard Curve'!V338</f>
        <v>#DIV/0!</v>
      </c>
      <c r="R100" s="2"/>
      <c r="S100" s="2"/>
      <c r="T100" s="2"/>
    </row>
    <row r="101" spans="2:20" x14ac:dyDescent="0.25">
      <c r="B101" s="14">
        <v>1</v>
      </c>
      <c r="C101" s="15">
        <v>1</v>
      </c>
      <c r="D101" s="8" t="str">
        <f>'384 well dsDNA Standard Curve'!U9</f>
        <v>Unknown 94</v>
      </c>
      <c r="E101" s="2" t="e">
        <f>'384 well dsDNA Standard Curve'!T341</f>
        <v>#DIV/0!</v>
      </c>
      <c r="G101" s="16" t="e">
        <f t="shared" si="1"/>
        <v>#DIV/0!</v>
      </c>
      <c r="H101" s="2" t="e">
        <f>'384 well dsDNA Standard Curve'!U341</f>
        <v>#DIV/0!</v>
      </c>
      <c r="I101" s="2" t="e">
        <f>'384 well dsDNA Standard Curve'!V341</f>
        <v>#DIV/0!</v>
      </c>
      <c r="R101" s="2"/>
      <c r="S101" s="2"/>
      <c r="T101" s="2"/>
    </row>
    <row r="102" spans="2:20" x14ac:dyDescent="0.25">
      <c r="B102" s="14">
        <v>1</v>
      </c>
      <c r="C102" s="15">
        <v>1</v>
      </c>
      <c r="D102" s="8" t="str">
        <f>'384 well dsDNA Standard Curve'!U10</f>
        <v>Unknown 95</v>
      </c>
      <c r="E102" s="2" t="e">
        <f>'384 well dsDNA Standard Curve'!T344</f>
        <v>#DIV/0!</v>
      </c>
      <c r="G102" s="16" t="e">
        <f t="shared" si="1"/>
        <v>#DIV/0!</v>
      </c>
      <c r="H102" s="2" t="e">
        <f>'384 well dsDNA Standard Curve'!U344</f>
        <v>#DIV/0!</v>
      </c>
      <c r="I102" s="2" t="e">
        <f>'384 well dsDNA Standard Curve'!V344</f>
        <v>#DIV/0!</v>
      </c>
      <c r="R102" s="2"/>
      <c r="S102" s="2"/>
      <c r="T102" s="2"/>
    </row>
    <row r="103" spans="2:20" x14ac:dyDescent="0.25">
      <c r="B103" s="14">
        <v>1</v>
      </c>
      <c r="C103" s="15">
        <v>1</v>
      </c>
      <c r="D103" s="8" t="str">
        <f>'384 well dsDNA Standard Curve'!U11</f>
        <v>Unknown 96</v>
      </c>
      <c r="E103" s="2" t="e">
        <f>'384 well dsDNA Standard Curve'!T347</f>
        <v>#DIV/0!</v>
      </c>
      <c r="G103" s="16" t="e">
        <f t="shared" si="1"/>
        <v>#DIV/0!</v>
      </c>
      <c r="H103" s="2" t="e">
        <f>'384 well dsDNA Standard Curve'!U347</f>
        <v>#DIV/0!</v>
      </c>
      <c r="I103" s="2" t="e">
        <f>'384 well dsDNA Standard Curve'!V347</f>
        <v>#DIV/0!</v>
      </c>
      <c r="R103" s="2"/>
      <c r="S103" s="2"/>
      <c r="T103" s="2"/>
    </row>
    <row r="104" spans="2:20" x14ac:dyDescent="0.25">
      <c r="B104" s="14">
        <v>1</v>
      </c>
      <c r="C104" s="15">
        <v>1</v>
      </c>
      <c r="D104" s="8" t="str">
        <f>'384 well dsDNA Standard Curve'!U12</f>
        <v>Unknown 97</v>
      </c>
      <c r="E104" s="2" t="e">
        <f>'384 well dsDNA Standard Curve'!T350</f>
        <v>#DIV/0!</v>
      </c>
      <c r="G104" s="16" t="e">
        <f t="shared" si="1"/>
        <v>#DIV/0!</v>
      </c>
      <c r="H104" s="2" t="e">
        <f>'384 well dsDNA Standard Curve'!U350</f>
        <v>#DIV/0!</v>
      </c>
      <c r="I104" s="2" t="e">
        <f>'384 well dsDNA Standard Curve'!V350</f>
        <v>#DIV/0!</v>
      </c>
      <c r="R104" s="2"/>
      <c r="S104" s="2"/>
      <c r="T104" s="2"/>
    </row>
    <row r="105" spans="2:20" x14ac:dyDescent="0.25">
      <c r="B105" s="14">
        <v>1</v>
      </c>
      <c r="C105" s="15">
        <v>1</v>
      </c>
      <c r="D105" s="8" t="str">
        <f>'384 well dsDNA Standard Curve'!U13</f>
        <v>Unknown 98</v>
      </c>
      <c r="E105" s="2" t="e">
        <f>'384 well dsDNA Standard Curve'!T353</f>
        <v>#DIV/0!</v>
      </c>
      <c r="G105" s="16" t="e">
        <f t="shared" si="1"/>
        <v>#DIV/0!</v>
      </c>
      <c r="H105" s="2" t="e">
        <f>'384 well dsDNA Standard Curve'!U353</f>
        <v>#DIV/0!</v>
      </c>
      <c r="I105" s="2" t="e">
        <f>'384 well dsDNA Standard Curve'!V353</f>
        <v>#DIV/0!</v>
      </c>
      <c r="R105" s="2"/>
      <c r="S105" s="2"/>
      <c r="T105" s="2"/>
    </row>
    <row r="106" spans="2:20" x14ac:dyDescent="0.25">
      <c r="B106" s="14">
        <v>1</v>
      </c>
      <c r="C106" s="15">
        <v>1</v>
      </c>
      <c r="D106" s="8" t="str">
        <f>'384 well dsDNA Standard Curve'!U14</f>
        <v>Unknown 99</v>
      </c>
      <c r="E106" s="2" t="e">
        <f>'384 well dsDNA Standard Curve'!T356</f>
        <v>#DIV/0!</v>
      </c>
      <c r="G106" s="16" t="e">
        <f t="shared" si="1"/>
        <v>#DIV/0!</v>
      </c>
      <c r="H106" s="2" t="e">
        <f>'384 well dsDNA Standard Curve'!U356</f>
        <v>#DIV/0!</v>
      </c>
      <c r="I106" s="2" t="e">
        <f>'384 well dsDNA Standard Curve'!V356</f>
        <v>#DIV/0!</v>
      </c>
      <c r="R106" s="2"/>
      <c r="S106" s="2"/>
      <c r="T106" s="2"/>
    </row>
    <row r="107" spans="2:20" x14ac:dyDescent="0.25">
      <c r="B107" s="14">
        <v>1</v>
      </c>
      <c r="C107" s="15">
        <v>1</v>
      </c>
      <c r="D107" s="8" t="str">
        <f>'384 well dsDNA Standard Curve'!U15</f>
        <v>Unknown 100</v>
      </c>
      <c r="E107" s="2" t="e">
        <f>'384 well dsDNA Standard Curve'!T359</f>
        <v>#DIV/0!</v>
      </c>
      <c r="G107" s="16" t="e">
        <f t="shared" si="1"/>
        <v>#DIV/0!</v>
      </c>
      <c r="H107" s="2" t="e">
        <f>'384 well dsDNA Standard Curve'!U359</f>
        <v>#DIV/0!</v>
      </c>
      <c r="I107" s="2" t="e">
        <f>'384 well dsDNA Standard Curve'!V359</f>
        <v>#DIV/0!</v>
      </c>
      <c r="R107" s="2"/>
      <c r="S107" s="2"/>
      <c r="T107" s="2"/>
    </row>
    <row r="108" spans="2:20" x14ac:dyDescent="0.25">
      <c r="B108" s="14">
        <v>1</v>
      </c>
      <c r="C108" s="15">
        <v>1</v>
      </c>
      <c r="D108" s="8" t="str">
        <f>'384 well dsDNA Standard Curve'!U16</f>
        <v>Unknown 101</v>
      </c>
      <c r="E108" s="2" t="e">
        <f>'384 well dsDNA Standard Curve'!T362</f>
        <v>#DIV/0!</v>
      </c>
      <c r="G108" s="16" t="e">
        <f t="shared" si="1"/>
        <v>#DIV/0!</v>
      </c>
      <c r="H108" s="2" t="e">
        <f>'384 well dsDNA Standard Curve'!U362</f>
        <v>#DIV/0!</v>
      </c>
      <c r="I108" s="2" t="e">
        <f>'384 well dsDNA Standard Curve'!V362</f>
        <v>#DIV/0!</v>
      </c>
      <c r="R108" s="2"/>
      <c r="S108" s="2"/>
      <c r="T108" s="2"/>
    </row>
    <row r="109" spans="2:20" x14ac:dyDescent="0.25">
      <c r="B109" s="14">
        <v>1</v>
      </c>
      <c r="C109" s="15">
        <v>1</v>
      </c>
      <c r="D109" s="8" t="str">
        <f>'384 well dsDNA Standard Curve'!U17</f>
        <v>Unknown 102</v>
      </c>
      <c r="E109" s="2" t="e">
        <f>'384 well dsDNA Standard Curve'!T365</f>
        <v>#DIV/0!</v>
      </c>
      <c r="G109" s="16" t="e">
        <f t="shared" si="1"/>
        <v>#DIV/0!</v>
      </c>
      <c r="H109" s="2" t="e">
        <f>'384 well dsDNA Standard Curve'!U365</f>
        <v>#DIV/0!</v>
      </c>
      <c r="I109" s="2" t="e">
        <f>'384 well dsDNA Standard Curve'!V365</f>
        <v>#DIV/0!</v>
      </c>
      <c r="R109" s="2"/>
      <c r="S109" s="2"/>
      <c r="T109" s="2"/>
    </row>
    <row r="110" spans="2:20" x14ac:dyDescent="0.25">
      <c r="B110" s="14">
        <v>1</v>
      </c>
      <c r="C110" s="15">
        <v>1</v>
      </c>
      <c r="D110" s="8" t="str">
        <f>'384 well dsDNA Standard Curve'!U18</f>
        <v>Unknown 103</v>
      </c>
      <c r="E110" s="2" t="e">
        <f>'384 well dsDNA Standard Curve'!T368</f>
        <v>#DIV/0!</v>
      </c>
      <c r="G110" s="16" t="e">
        <f t="shared" si="1"/>
        <v>#DIV/0!</v>
      </c>
      <c r="H110" s="2" t="e">
        <f>'384 well dsDNA Standard Curve'!U368</f>
        <v>#DIV/0!</v>
      </c>
      <c r="I110" s="2" t="e">
        <f>'384 well dsDNA Standard Curve'!V368</f>
        <v>#DIV/0!</v>
      </c>
      <c r="R110" s="2"/>
      <c r="S110" s="2"/>
      <c r="T110" s="2"/>
    </row>
    <row r="111" spans="2:20" x14ac:dyDescent="0.25">
      <c r="B111" s="14">
        <v>1</v>
      </c>
      <c r="C111" s="15">
        <v>1</v>
      </c>
      <c r="D111" s="8" t="str">
        <f>'384 well dsDNA Standard Curve'!U19</f>
        <v>Unknown 104</v>
      </c>
      <c r="E111" s="2" t="e">
        <f>'384 well dsDNA Standard Curve'!T371</f>
        <v>#DIV/0!</v>
      </c>
      <c r="G111" s="16" t="e">
        <f t="shared" si="1"/>
        <v>#DIV/0!</v>
      </c>
      <c r="H111" s="2" t="e">
        <f>'384 well dsDNA Standard Curve'!U371</f>
        <v>#DIV/0!</v>
      </c>
      <c r="I111" s="2" t="e">
        <f>'384 well dsDNA Standard Curve'!V371</f>
        <v>#DIV/0!</v>
      </c>
      <c r="R111" s="2"/>
      <c r="S111" s="2"/>
      <c r="T111" s="2"/>
    </row>
    <row r="112" spans="2:20" x14ac:dyDescent="0.25">
      <c r="B112" s="14">
        <v>1</v>
      </c>
      <c r="C112" s="15">
        <v>1</v>
      </c>
      <c r="D112" s="8" t="str">
        <f>'384 well dsDNA Standard Curve'!X4</f>
        <v>Unknown 105</v>
      </c>
      <c r="E112" s="2" t="e">
        <f>'384 well dsDNA Standard Curve'!T374</f>
        <v>#DIV/0!</v>
      </c>
      <c r="G112" s="16" t="e">
        <f t="shared" si="1"/>
        <v>#DIV/0!</v>
      </c>
      <c r="H112" s="2" t="e">
        <f>'384 well dsDNA Standard Curve'!U374</f>
        <v>#DIV/0!</v>
      </c>
      <c r="I112" s="2" t="e">
        <f>'384 well dsDNA Standard Curve'!V374</f>
        <v>#DIV/0!</v>
      </c>
      <c r="R112" s="2"/>
      <c r="S112" s="2"/>
      <c r="T112" s="2"/>
    </row>
    <row r="113" spans="2:20" x14ac:dyDescent="0.25">
      <c r="B113" s="14">
        <v>1</v>
      </c>
      <c r="C113" s="15">
        <v>1</v>
      </c>
      <c r="D113" s="8" t="str">
        <f>'384 well dsDNA Standard Curve'!X5</f>
        <v>Unknown 106</v>
      </c>
      <c r="E113" s="2" t="e">
        <f>'384 well dsDNA Standard Curve'!T377</f>
        <v>#DIV/0!</v>
      </c>
      <c r="G113" s="16" t="e">
        <f t="shared" si="1"/>
        <v>#DIV/0!</v>
      </c>
      <c r="H113" s="2" t="e">
        <f>'384 well dsDNA Standard Curve'!U377</f>
        <v>#DIV/0!</v>
      </c>
      <c r="I113" s="2" t="e">
        <f>'384 well dsDNA Standard Curve'!V377</f>
        <v>#DIV/0!</v>
      </c>
      <c r="R113" s="2"/>
      <c r="S113" s="2"/>
      <c r="T113" s="2"/>
    </row>
    <row r="114" spans="2:20" x14ac:dyDescent="0.25">
      <c r="B114" s="14">
        <v>1</v>
      </c>
      <c r="C114" s="15">
        <v>1</v>
      </c>
      <c r="D114" s="8" t="str">
        <f>'384 well dsDNA Standard Curve'!X6</f>
        <v>Unknown 107</v>
      </c>
      <c r="E114" s="2" t="e">
        <f>'384 well dsDNA Standard Curve'!T380</f>
        <v>#DIV/0!</v>
      </c>
      <c r="G114" s="16" t="e">
        <f t="shared" si="1"/>
        <v>#DIV/0!</v>
      </c>
      <c r="H114" s="2" t="e">
        <f>'384 well dsDNA Standard Curve'!U380</f>
        <v>#DIV/0!</v>
      </c>
      <c r="I114" s="2" t="e">
        <f>'384 well dsDNA Standard Curve'!V380</f>
        <v>#DIV/0!</v>
      </c>
      <c r="R114" s="2"/>
      <c r="S114" s="2"/>
      <c r="T114" s="2"/>
    </row>
    <row r="115" spans="2:20" x14ac:dyDescent="0.25">
      <c r="B115" s="14">
        <v>1</v>
      </c>
      <c r="C115" s="15">
        <v>1</v>
      </c>
      <c r="D115" s="8" t="str">
        <f>'384 well dsDNA Standard Curve'!X7</f>
        <v>Unknown 108</v>
      </c>
      <c r="E115" s="2" t="e">
        <f>'384 well dsDNA Standard Curve'!T383</f>
        <v>#DIV/0!</v>
      </c>
      <c r="G115" s="16" t="e">
        <f t="shared" si="1"/>
        <v>#DIV/0!</v>
      </c>
      <c r="H115" s="2" t="e">
        <f>'384 well dsDNA Standard Curve'!U383</f>
        <v>#DIV/0!</v>
      </c>
      <c r="I115" s="2" t="e">
        <f>'384 well dsDNA Standard Curve'!V383</f>
        <v>#DIV/0!</v>
      </c>
      <c r="R115" s="2"/>
      <c r="S115" s="2"/>
      <c r="T115" s="2"/>
    </row>
    <row r="116" spans="2:20" x14ac:dyDescent="0.25">
      <c r="B116" s="14">
        <v>1</v>
      </c>
      <c r="C116" s="15">
        <v>1</v>
      </c>
      <c r="D116" s="8" t="str">
        <f>'384 well dsDNA Standard Curve'!X8</f>
        <v>Unknown 109</v>
      </c>
      <c r="E116" s="2" t="e">
        <f>'384 well dsDNA Standard Curve'!T386</f>
        <v>#DIV/0!</v>
      </c>
      <c r="G116" s="16" t="e">
        <f t="shared" si="1"/>
        <v>#DIV/0!</v>
      </c>
      <c r="H116" s="2" t="e">
        <f>'384 well dsDNA Standard Curve'!U386</f>
        <v>#DIV/0!</v>
      </c>
      <c r="I116" s="2" t="e">
        <f>'384 well dsDNA Standard Curve'!V386</f>
        <v>#DIV/0!</v>
      </c>
      <c r="R116" s="2"/>
      <c r="S116" s="2"/>
      <c r="T116" s="2"/>
    </row>
    <row r="117" spans="2:20" x14ac:dyDescent="0.25">
      <c r="B117" s="14">
        <v>1</v>
      </c>
      <c r="C117" s="15">
        <v>1</v>
      </c>
      <c r="D117" s="8" t="str">
        <f>'384 well dsDNA Standard Curve'!X9</f>
        <v>Unknown 110</v>
      </c>
      <c r="E117" s="2" t="e">
        <f>'384 well dsDNA Standard Curve'!T389</f>
        <v>#DIV/0!</v>
      </c>
      <c r="G117" s="16" t="e">
        <f t="shared" si="1"/>
        <v>#DIV/0!</v>
      </c>
      <c r="H117" s="2" t="e">
        <f>'384 well dsDNA Standard Curve'!U389</f>
        <v>#DIV/0!</v>
      </c>
      <c r="I117" s="2" t="e">
        <f>'384 well dsDNA Standard Curve'!V389</f>
        <v>#DIV/0!</v>
      </c>
      <c r="R117" s="2"/>
      <c r="S117" s="2"/>
      <c r="T117" s="2"/>
    </row>
    <row r="118" spans="2:20" x14ac:dyDescent="0.25">
      <c r="B118" s="14">
        <v>1</v>
      </c>
      <c r="C118" s="15">
        <v>1</v>
      </c>
      <c r="D118" s="8" t="str">
        <f>'384 well dsDNA Standard Curve'!X10</f>
        <v>Unknown 111</v>
      </c>
      <c r="E118" s="2" t="e">
        <f>'384 well dsDNA Standard Curve'!T392</f>
        <v>#DIV/0!</v>
      </c>
      <c r="G118" s="16" t="e">
        <f t="shared" si="1"/>
        <v>#DIV/0!</v>
      </c>
      <c r="H118" s="2" t="e">
        <f>'384 well dsDNA Standard Curve'!U392</f>
        <v>#DIV/0!</v>
      </c>
      <c r="I118" s="2" t="e">
        <f>'384 well dsDNA Standard Curve'!V392</f>
        <v>#DIV/0!</v>
      </c>
      <c r="R118" s="2"/>
      <c r="S118" s="2"/>
      <c r="T118" s="2"/>
    </row>
    <row r="119" spans="2:20" x14ac:dyDescent="0.25">
      <c r="B119" s="14">
        <v>1</v>
      </c>
      <c r="C119" s="15">
        <v>1</v>
      </c>
      <c r="D119" s="8" t="str">
        <f>'384 well dsDNA Standard Curve'!X11</f>
        <v>Unknown 112</v>
      </c>
      <c r="E119" s="2" t="e">
        <f>'384 well dsDNA Standard Curve'!T395</f>
        <v>#DIV/0!</v>
      </c>
      <c r="G119" s="16" t="e">
        <f t="shared" si="1"/>
        <v>#DIV/0!</v>
      </c>
      <c r="H119" s="2" t="e">
        <f>'384 well dsDNA Standard Curve'!U395</f>
        <v>#DIV/0!</v>
      </c>
      <c r="I119" s="2" t="e">
        <f>'384 well dsDNA Standard Curve'!V395</f>
        <v>#DIV/0!</v>
      </c>
      <c r="R119" s="2"/>
      <c r="S119" s="2"/>
      <c r="T119" s="2"/>
    </row>
    <row r="120" spans="2:20" x14ac:dyDescent="0.25">
      <c r="B120" s="14">
        <v>1</v>
      </c>
      <c r="C120" s="15">
        <v>1</v>
      </c>
      <c r="D120" s="8" t="str">
        <f>'384 well dsDNA Standard Curve'!X12</f>
        <v>Unknown 113</v>
      </c>
      <c r="E120" s="2" t="e">
        <f>'384 well dsDNA Standard Curve'!T398</f>
        <v>#DIV/0!</v>
      </c>
      <c r="G120" s="16" t="e">
        <f t="shared" si="1"/>
        <v>#DIV/0!</v>
      </c>
      <c r="H120" s="2" t="e">
        <f>'384 well dsDNA Standard Curve'!U398</f>
        <v>#DIV/0!</v>
      </c>
      <c r="I120" s="2" t="e">
        <f>'384 well dsDNA Standard Curve'!V398</f>
        <v>#DIV/0!</v>
      </c>
      <c r="R120" s="2"/>
      <c r="S120" s="2"/>
      <c r="T120" s="2"/>
    </row>
    <row r="121" spans="2:20" x14ac:dyDescent="0.25">
      <c r="B121" s="14">
        <v>1</v>
      </c>
      <c r="C121" s="15">
        <v>1</v>
      </c>
      <c r="D121" s="8" t="str">
        <f>'384 well dsDNA Standard Curve'!X13</f>
        <v>Unknown 114</v>
      </c>
      <c r="E121" s="2" t="e">
        <f>'384 well dsDNA Standard Curve'!T401</f>
        <v>#DIV/0!</v>
      </c>
      <c r="G121" s="16" t="e">
        <f t="shared" si="1"/>
        <v>#DIV/0!</v>
      </c>
      <c r="H121" s="2" t="e">
        <f>'384 well dsDNA Standard Curve'!U401</f>
        <v>#DIV/0!</v>
      </c>
      <c r="I121" s="2" t="e">
        <f>'384 well dsDNA Standard Curve'!V401</f>
        <v>#DIV/0!</v>
      </c>
      <c r="R121" s="2"/>
      <c r="S121" s="2"/>
      <c r="T121" s="2"/>
    </row>
    <row r="122" spans="2:20" x14ac:dyDescent="0.25">
      <c r="B122" s="14">
        <v>1</v>
      </c>
      <c r="C122" s="15">
        <v>1</v>
      </c>
      <c r="D122" s="8" t="str">
        <f>'384 well dsDNA Standard Curve'!X14</f>
        <v>Unknown 115</v>
      </c>
      <c r="E122" s="2" t="e">
        <f>'384 well dsDNA Standard Curve'!T404</f>
        <v>#DIV/0!</v>
      </c>
      <c r="G122" s="16" t="e">
        <f t="shared" si="1"/>
        <v>#DIV/0!</v>
      </c>
      <c r="H122" s="2" t="e">
        <f>'384 well dsDNA Standard Curve'!U404</f>
        <v>#DIV/0!</v>
      </c>
      <c r="I122" s="2" t="e">
        <f>'384 well dsDNA Standard Curve'!V404</f>
        <v>#DIV/0!</v>
      </c>
      <c r="R122" s="2"/>
      <c r="S122" s="2"/>
      <c r="T122" s="2"/>
    </row>
    <row r="123" spans="2:20" x14ac:dyDescent="0.25">
      <c r="B123" s="14">
        <v>1</v>
      </c>
      <c r="C123" s="15">
        <v>1</v>
      </c>
      <c r="D123" s="8" t="str">
        <f>'384 well dsDNA Standard Curve'!X15</f>
        <v>Unknown 116</v>
      </c>
      <c r="E123" s="2" t="e">
        <f>'384 well dsDNA Standard Curve'!T407</f>
        <v>#DIV/0!</v>
      </c>
      <c r="G123" s="16" t="e">
        <f t="shared" si="1"/>
        <v>#DIV/0!</v>
      </c>
      <c r="H123" s="2" t="e">
        <f>'384 well dsDNA Standard Curve'!U407</f>
        <v>#DIV/0!</v>
      </c>
      <c r="I123" s="2" t="e">
        <f>'384 well dsDNA Standard Curve'!V407</f>
        <v>#DIV/0!</v>
      </c>
      <c r="R123" s="2"/>
      <c r="S123" s="2"/>
      <c r="T123" s="2"/>
    </row>
    <row r="124" spans="2:20" x14ac:dyDescent="0.25">
      <c r="B124" s="14">
        <v>1</v>
      </c>
      <c r="C124" s="15">
        <v>1</v>
      </c>
      <c r="D124" s="8" t="str">
        <f>'384 well dsDNA Standard Curve'!X16</f>
        <v>Unknown 117</v>
      </c>
      <c r="E124" s="2" t="e">
        <f>'384 well dsDNA Standard Curve'!T410</f>
        <v>#DIV/0!</v>
      </c>
      <c r="G124" s="16" t="e">
        <f t="shared" si="1"/>
        <v>#DIV/0!</v>
      </c>
      <c r="H124" s="2" t="e">
        <f>'384 well dsDNA Standard Curve'!U410</f>
        <v>#DIV/0!</v>
      </c>
      <c r="I124" s="2" t="e">
        <f>'384 well dsDNA Standard Curve'!V410</f>
        <v>#DIV/0!</v>
      </c>
      <c r="R124" s="2"/>
      <c r="S124" s="2"/>
      <c r="T124" s="2"/>
    </row>
    <row r="125" spans="2:20" x14ac:dyDescent="0.25">
      <c r="B125" s="14">
        <v>1</v>
      </c>
      <c r="C125" s="15">
        <v>1</v>
      </c>
      <c r="D125" s="8" t="str">
        <f>'384 well dsDNA Standard Curve'!X17</f>
        <v>Unknown 118</v>
      </c>
      <c r="E125" s="2" t="e">
        <f>'384 well dsDNA Standard Curve'!T413</f>
        <v>#DIV/0!</v>
      </c>
      <c r="G125" s="16" t="e">
        <f t="shared" si="1"/>
        <v>#DIV/0!</v>
      </c>
      <c r="H125" s="2" t="e">
        <f>'384 well dsDNA Standard Curve'!U413</f>
        <v>#DIV/0!</v>
      </c>
      <c r="I125" s="2" t="e">
        <f>'384 well dsDNA Standard Curve'!V413</f>
        <v>#DIV/0!</v>
      </c>
      <c r="R125" s="2"/>
      <c r="S125" s="2"/>
      <c r="T125" s="2"/>
    </row>
    <row r="126" spans="2:20" x14ac:dyDescent="0.25">
      <c r="B126" s="14">
        <v>1</v>
      </c>
      <c r="C126" s="15">
        <v>1</v>
      </c>
      <c r="D126" s="8" t="str">
        <f>'384 well dsDNA Standard Curve'!X18</f>
        <v>Unknown 119</v>
      </c>
      <c r="E126" s="2" t="e">
        <f>'384 well dsDNA Standard Curve'!T416</f>
        <v>#DIV/0!</v>
      </c>
      <c r="G126" s="16" t="e">
        <f t="shared" si="1"/>
        <v>#DIV/0!</v>
      </c>
      <c r="H126" s="2" t="e">
        <f>'384 well dsDNA Standard Curve'!U416</f>
        <v>#DIV/0!</v>
      </c>
      <c r="I126" s="2" t="e">
        <f>'384 well dsDNA Standard Curve'!V416</f>
        <v>#DIV/0!</v>
      </c>
      <c r="R126" s="2"/>
      <c r="S126" s="2"/>
      <c r="T126" s="2"/>
    </row>
    <row r="127" spans="2:20" x14ac:dyDescent="0.25">
      <c r="B127" s="14">
        <v>1</v>
      </c>
      <c r="C127" s="15">
        <v>1</v>
      </c>
      <c r="D127" s="8" t="str">
        <f>'384 well dsDNA Standard Curve'!X19</f>
        <v>Unknown 120</v>
      </c>
      <c r="E127" s="2" t="e">
        <f>'384 well dsDNA Standard Curve'!T419</f>
        <v>#DIV/0!</v>
      </c>
      <c r="G127" s="16" t="e">
        <f t="shared" si="1"/>
        <v>#DIV/0!</v>
      </c>
      <c r="H127" s="2" t="e">
        <f>'384 well dsDNA Standard Curve'!U419</f>
        <v>#DIV/0!</v>
      </c>
      <c r="I127" s="2" t="e">
        <f>'384 well dsDNA Standard Curve'!V419</f>
        <v>#DIV/0!</v>
      </c>
      <c r="R127" s="2"/>
      <c r="S127" s="2"/>
      <c r="T127" s="2"/>
    </row>
    <row r="128" spans="2:20" x14ac:dyDescent="0.25">
      <c r="R128" s="2"/>
      <c r="S128" s="2"/>
      <c r="T128" s="2"/>
    </row>
    <row r="129" spans="18:20" x14ac:dyDescent="0.25">
      <c r="R129" s="2"/>
      <c r="S129" s="2"/>
      <c r="T129" s="2"/>
    </row>
    <row r="130" spans="18:20" x14ac:dyDescent="0.25">
      <c r="R130" s="2"/>
      <c r="S130" s="2"/>
      <c r="T130" s="2"/>
    </row>
    <row r="131" spans="18:20" x14ac:dyDescent="0.25">
      <c r="R131" s="2"/>
      <c r="S131" s="2"/>
      <c r="T131" s="2"/>
    </row>
    <row r="132" spans="18:20" x14ac:dyDescent="0.25">
      <c r="R132" s="2"/>
      <c r="S132" s="2"/>
      <c r="T132" s="2"/>
    </row>
    <row r="133" spans="18:20" x14ac:dyDescent="0.25">
      <c r="R133" s="2"/>
      <c r="S133" s="2"/>
      <c r="T133" s="2"/>
    </row>
    <row r="134" spans="18:20" x14ac:dyDescent="0.25">
      <c r="R134" s="2"/>
      <c r="S134" s="2"/>
      <c r="T134" s="2"/>
    </row>
    <row r="135" spans="18:20" x14ac:dyDescent="0.25">
      <c r="R135" s="2"/>
      <c r="S135" s="2"/>
      <c r="T135" s="2"/>
    </row>
    <row r="136" spans="18:20" x14ac:dyDescent="0.25">
      <c r="R136" s="2"/>
      <c r="S136" s="2"/>
      <c r="T136" s="2"/>
    </row>
    <row r="137" spans="18:20" x14ac:dyDescent="0.25">
      <c r="R137" s="2"/>
      <c r="S137" s="2"/>
      <c r="T137" s="2"/>
    </row>
    <row r="138" spans="18:20" x14ac:dyDescent="0.25">
      <c r="R138" s="2"/>
      <c r="S138" s="2"/>
      <c r="T138" s="2"/>
    </row>
    <row r="139" spans="18:20" x14ac:dyDescent="0.25">
      <c r="R139" s="2"/>
      <c r="S139" s="2"/>
      <c r="T139" s="2"/>
    </row>
    <row r="140" spans="18:20" x14ac:dyDescent="0.25">
      <c r="R140" s="2"/>
      <c r="S140" s="2"/>
      <c r="T140" s="2"/>
    </row>
    <row r="141" spans="18:20" x14ac:dyDescent="0.25">
      <c r="R141" s="2"/>
      <c r="S141" s="2"/>
      <c r="T141" s="2"/>
    </row>
    <row r="142" spans="18:20" x14ac:dyDescent="0.25">
      <c r="R142" s="2"/>
      <c r="S142" s="2"/>
      <c r="T142" s="2"/>
    </row>
    <row r="143" spans="18:20" x14ac:dyDescent="0.25">
      <c r="R143" s="2"/>
      <c r="S143" s="2"/>
      <c r="T143" s="2"/>
    </row>
    <row r="144" spans="18:20" x14ac:dyDescent="0.25">
      <c r="R144" s="2"/>
      <c r="S144" s="2"/>
      <c r="T144" s="2"/>
    </row>
    <row r="145" spans="18:20" x14ac:dyDescent="0.25">
      <c r="R145" s="2"/>
      <c r="S145" s="2"/>
      <c r="T145" s="2"/>
    </row>
    <row r="146" spans="18:20" x14ac:dyDescent="0.25">
      <c r="R146" s="2"/>
      <c r="S146" s="2"/>
      <c r="T146" s="2"/>
    </row>
    <row r="147" spans="18:20" x14ac:dyDescent="0.25">
      <c r="R147" s="2"/>
      <c r="S147" s="2"/>
      <c r="T147" s="2"/>
    </row>
    <row r="148" spans="18:20" x14ac:dyDescent="0.25">
      <c r="R148" s="2"/>
      <c r="S148" s="2"/>
      <c r="T148" s="2"/>
    </row>
    <row r="149" spans="18:20" x14ac:dyDescent="0.25">
      <c r="R149" s="2"/>
      <c r="S149" s="2"/>
      <c r="T149" s="2"/>
    </row>
    <row r="150" spans="18:20" x14ac:dyDescent="0.25">
      <c r="R150" s="2"/>
      <c r="S150" s="2"/>
      <c r="T150" s="2"/>
    </row>
    <row r="151" spans="18:20" x14ac:dyDescent="0.25">
      <c r="R151" s="2"/>
      <c r="S151" s="2"/>
      <c r="T151" s="2"/>
    </row>
    <row r="152" spans="18:20" x14ac:dyDescent="0.25">
      <c r="R152" s="2"/>
      <c r="S152" s="2"/>
      <c r="T152" s="2"/>
    </row>
    <row r="153" spans="18:20" x14ac:dyDescent="0.25">
      <c r="R153" s="2"/>
      <c r="S153" s="2"/>
      <c r="T153" s="2"/>
    </row>
    <row r="154" spans="18:20" x14ac:dyDescent="0.25">
      <c r="R154" s="2"/>
      <c r="S154" s="2"/>
      <c r="T154" s="2"/>
    </row>
    <row r="155" spans="18:20" x14ac:dyDescent="0.25">
      <c r="R155" s="2"/>
      <c r="S155" s="2"/>
      <c r="T155" s="2"/>
    </row>
    <row r="156" spans="18:20" x14ac:dyDescent="0.25">
      <c r="R156" s="2"/>
      <c r="S156" s="2"/>
      <c r="T156" s="2"/>
    </row>
    <row r="157" spans="18:20" x14ac:dyDescent="0.25">
      <c r="R157" s="2"/>
      <c r="S157" s="2"/>
      <c r="T157" s="2"/>
    </row>
  </sheetData>
  <sheetProtection algorithmName="SHA-512" hashValue="s/hh4sZqTkV9vwcMcQMCeqaZhtEz5okrWSdth656dz3Hnp6UGB7IuGVGt7js02TFvoI4kdXA9kzDR3hpkD0HFQ==" saltValue="MMysDonjagSYjeRvHDIOyA==" spinCount="100000" sheet="1" objects="1" scenarios="1"/>
  <mergeCells count="5">
    <mergeCell ref="B1:I2"/>
    <mergeCell ref="B3:I3"/>
    <mergeCell ref="B4:I4"/>
    <mergeCell ref="B5:I5"/>
    <mergeCell ref="G6:H6"/>
  </mergeCells>
  <conditionalFormatting sqref="Y1:XFD33 B3:B6 A34:A127 U34:XFD255 R64:T255 J34:Q255 J256:XFD1048576 A128:I1048576 F32:F63 D7:E63 E64:F127 D64:D131 G7:I127">
    <cfRule type="containsText" dxfId="70" priority="9" operator="containsText" text="Outside Range">
      <formula>NOT(ISERROR(SEARCH("Outside Range",A1)))</formula>
    </cfRule>
  </conditionalFormatting>
  <conditionalFormatting sqref="B8:B127">
    <cfRule type="containsText" dxfId="69" priority="7" operator="containsText" text="Outside Range">
      <formula>NOT(ISERROR(SEARCH("Outside Range",B8)))</formula>
    </cfRule>
  </conditionalFormatting>
  <conditionalFormatting sqref="B5:I5 B6:F6 I6">
    <cfRule type="containsText" dxfId="68" priority="5" operator="containsText" text="Not">
      <formula>NOT(ISERROR(SEARCH("Not",B5)))</formula>
    </cfRule>
    <cfRule type="containsText" dxfId="67" priority="6" operator="containsText" text="Check">
      <formula>NOT(ISERROR(SEARCH("Check",B5)))</formula>
    </cfRule>
  </conditionalFormatting>
  <conditionalFormatting sqref="B7:C7">
    <cfRule type="containsText" dxfId="66" priority="4" operator="containsText" text="Outside Range">
      <formula>NOT(ISERROR(SEARCH("Outside Range",B7)))</formula>
    </cfRule>
  </conditionalFormatting>
  <conditionalFormatting sqref="G6">
    <cfRule type="containsText" dxfId="65" priority="3" operator="containsText" text="Outside Range">
      <formula>NOT(ISERROR(SEARCH("Outside Range",G6)))</formula>
    </cfRule>
  </conditionalFormatting>
  <conditionalFormatting sqref="R7">
    <cfRule type="containsText" dxfId="64" priority="2" operator="containsText" text="Outside Range">
      <formula>NOT(ISERROR(SEARCH("Outside Range",R7)))</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B1:Z129"/>
  <sheetViews>
    <sheetView zoomScaleNormal="100" workbookViewId="0">
      <selection activeCell="C17" sqref="C17"/>
    </sheetView>
  </sheetViews>
  <sheetFormatPr defaultRowHeight="15" x14ac:dyDescent="0.25"/>
  <cols>
    <col min="2" max="2" width="12" bestFit="1" customWidth="1"/>
    <col min="3" max="3" width="9.28515625" customWidth="1"/>
    <col min="4" max="4" width="9.28515625" bestFit="1" customWidth="1"/>
    <col min="5" max="14" width="9.28515625" customWidth="1"/>
    <col min="16" max="16" width="28.5703125" customWidth="1"/>
  </cols>
  <sheetData>
    <row r="1" spans="2:19" s="8" customFormat="1" x14ac:dyDescent="0.25"/>
    <row r="2" spans="2:19" ht="31.5" x14ac:dyDescent="0.5">
      <c r="B2" s="21" t="s">
        <v>55</v>
      </c>
    </row>
    <row r="3" spans="2:19" x14ac:dyDescent="0.25">
      <c r="B3" s="11"/>
      <c r="C3" s="11">
        <v>1</v>
      </c>
      <c r="D3" s="11">
        <v>2</v>
      </c>
      <c r="E3" s="11">
        <v>3</v>
      </c>
      <c r="F3" s="11">
        <v>4</v>
      </c>
      <c r="G3" s="11">
        <v>5</v>
      </c>
      <c r="H3" s="11">
        <v>6</v>
      </c>
      <c r="I3" s="11">
        <v>7</v>
      </c>
      <c r="J3" s="11">
        <v>8</v>
      </c>
      <c r="K3" s="11">
        <v>9</v>
      </c>
      <c r="L3" s="11">
        <v>10</v>
      </c>
      <c r="M3" s="11">
        <v>11</v>
      </c>
      <c r="N3" s="11">
        <v>12</v>
      </c>
    </row>
    <row r="4" spans="2:19" x14ac:dyDescent="0.25">
      <c r="B4" s="11" t="s">
        <v>0</v>
      </c>
      <c r="C4" s="47">
        <v>500</v>
      </c>
      <c r="D4" s="47"/>
      <c r="E4" s="47"/>
      <c r="F4" s="35" t="s">
        <v>9</v>
      </c>
      <c r="G4" s="35"/>
      <c r="H4" s="35"/>
      <c r="I4" s="35" t="s">
        <v>17</v>
      </c>
      <c r="J4" s="35"/>
      <c r="K4" s="35"/>
      <c r="L4" s="35" t="s">
        <v>25</v>
      </c>
      <c r="M4" s="35"/>
      <c r="N4" s="35"/>
    </row>
    <row r="5" spans="2:19" x14ac:dyDescent="0.25">
      <c r="B5" s="11" t="s">
        <v>1</v>
      </c>
      <c r="C5" s="48">
        <v>250</v>
      </c>
      <c r="D5" s="48"/>
      <c r="E5" s="48"/>
      <c r="F5" s="35" t="s">
        <v>10</v>
      </c>
      <c r="G5" s="35"/>
      <c r="H5" s="35"/>
      <c r="I5" s="35" t="s">
        <v>18</v>
      </c>
      <c r="J5" s="35"/>
      <c r="K5" s="35"/>
      <c r="L5" s="35" t="s">
        <v>26</v>
      </c>
      <c r="M5" s="35"/>
      <c r="N5" s="35"/>
    </row>
    <row r="6" spans="2:19" x14ac:dyDescent="0.25">
      <c r="B6" s="11" t="s">
        <v>2</v>
      </c>
      <c r="C6" s="49">
        <v>125</v>
      </c>
      <c r="D6" s="49"/>
      <c r="E6" s="49"/>
      <c r="F6" s="35" t="s">
        <v>11</v>
      </c>
      <c r="G6" s="35"/>
      <c r="H6" s="35"/>
      <c r="I6" s="35" t="s">
        <v>19</v>
      </c>
      <c r="J6" s="35"/>
      <c r="K6" s="35"/>
      <c r="L6" s="35" t="s">
        <v>27</v>
      </c>
      <c r="M6" s="35"/>
      <c r="N6" s="35"/>
    </row>
    <row r="7" spans="2:19" x14ac:dyDescent="0.25">
      <c r="B7" s="11" t="s">
        <v>3</v>
      </c>
      <c r="C7" s="50">
        <v>62.5</v>
      </c>
      <c r="D7" s="50"/>
      <c r="E7" s="50"/>
      <c r="F7" s="35" t="s">
        <v>12</v>
      </c>
      <c r="G7" s="35"/>
      <c r="H7" s="35"/>
      <c r="I7" s="35" t="s">
        <v>20</v>
      </c>
      <c r="J7" s="35"/>
      <c r="K7" s="35"/>
      <c r="L7" s="35" t="s">
        <v>28</v>
      </c>
      <c r="M7" s="35"/>
      <c r="N7" s="35"/>
    </row>
    <row r="8" spans="2:19" x14ac:dyDescent="0.25">
      <c r="B8" s="11" t="s">
        <v>4</v>
      </c>
      <c r="C8" s="51">
        <v>31.25</v>
      </c>
      <c r="D8" s="51"/>
      <c r="E8" s="51"/>
      <c r="F8" s="35" t="s">
        <v>13</v>
      </c>
      <c r="G8" s="35"/>
      <c r="H8" s="35"/>
      <c r="I8" s="35" t="s">
        <v>21</v>
      </c>
      <c r="J8" s="35"/>
      <c r="K8" s="35"/>
      <c r="L8" s="35" t="s">
        <v>29</v>
      </c>
      <c r="M8" s="35"/>
      <c r="N8" s="35"/>
    </row>
    <row r="9" spans="2:19" x14ac:dyDescent="0.25">
      <c r="B9" s="11" t="s">
        <v>5</v>
      </c>
      <c r="C9" s="52">
        <v>15.63</v>
      </c>
      <c r="D9" s="52"/>
      <c r="E9" s="52"/>
      <c r="F9" s="35" t="s">
        <v>14</v>
      </c>
      <c r="G9" s="35"/>
      <c r="H9" s="35"/>
      <c r="I9" s="35" t="s">
        <v>22</v>
      </c>
      <c r="J9" s="35"/>
      <c r="K9" s="35"/>
      <c r="L9" s="35" t="s">
        <v>30</v>
      </c>
      <c r="M9" s="35"/>
      <c r="N9" s="35"/>
    </row>
    <row r="10" spans="2:19" x14ac:dyDescent="0.25">
      <c r="B10" s="11" t="s">
        <v>6</v>
      </c>
      <c r="C10" s="53">
        <v>7.81</v>
      </c>
      <c r="D10" s="53"/>
      <c r="E10" s="53"/>
      <c r="F10" s="35" t="s">
        <v>15</v>
      </c>
      <c r="G10" s="35"/>
      <c r="H10" s="35"/>
      <c r="I10" s="35" t="s">
        <v>23</v>
      </c>
      <c r="J10" s="35"/>
      <c r="K10" s="35"/>
      <c r="L10" s="35" t="s">
        <v>31</v>
      </c>
      <c r="M10" s="35"/>
      <c r="N10" s="35"/>
    </row>
    <row r="11" spans="2:19" x14ac:dyDescent="0.25">
      <c r="B11" s="11" t="s">
        <v>7</v>
      </c>
      <c r="C11" s="43" t="s">
        <v>8</v>
      </c>
      <c r="D11" s="43"/>
      <c r="E11" s="43"/>
      <c r="F11" s="35" t="s">
        <v>16</v>
      </c>
      <c r="G11" s="35"/>
      <c r="H11" s="35"/>
      <c r="I11" s="35" t="s">
        <v>24</v>
      </c>
      <c r="J11" s="35"/>
      <c r="K11" s="35"/>
      <c r="L11" s="35" t="s">
        <v>32</v>
      </c>
      <c r="M11" s="35"/>
      <c r="N11" s="35"/>
    </row>
    <row r="13" spans="2:19" s="8" customFormat="1" x14ac:dyDescent="0.25">
      <c r="B13" s="41" t="s">
        <v>49</v>
      </c>
      <c r="C13" s="41"/>
      <c r="D13" s="41"/>
      <c r="E13" s="41"/>
      <c r="F13" s="41"/>
      <c r="G13" s="41"/>
      <c r="H13" s="41"/>
      <c r="I13" s="41"/>
      <c r="J13" s="41"/>
      <c r="K13" s="41"/>
      <c r="L13" s="41"/>
      <c r="M13" s="41"/>
      <c r="N13" s="41"/>
    </row>
    <row r="14" spans="2:19" s="8" customFormat="1" x14ac:dyDescent="0.25">
      <c r="B14" s="41"/>
      <c r="C14" s="41"/>
      <c r="D14" s="41"/>
      <c r="E14" s="41"/>
      <c r="F14" s="41"/>
      <c r="G14" s="41"/>
      <c r="H14" s="41"/>
      <c r="I14" s="41"/>
      <c r="J14" s="41"/>
      <c r="K14" s="41"/>
      <c r="L14" s="41"/>
      <c r="M14" s="41"/>
      <c r="N14" s="41"/>
    </row>
    <row r="15" spans="2:19" x14ac:dyDescent="0.25">
      <c r="B15" s="41"/>
      <c r="C15" s="41"/>
      <c r="D15" s="41"/>
      <c r="E15" s="41"/>
      <c r="F15" s="41"/>
      <c r="G15" s="41"/>
      <c r="H15" s="41"/>
      <c r="I15" s="41"/>
      <c r="J15" s="41"/>
      <c r="K15" s="41"/>
      <c r="L15" s="41"/>
      <c r="M15" s="41"/>
      <c r="N15" s="41"/>
      <c r="Q15" s="8"/>
      <c r="S15" s="8"/>
    </row>
    <row r="16" spans="2:19" x14ac:dyDescent="0.25">
      <c r="C16">
        <v>1</v>
      </c>
      <c r="D16">
        <v>2</v>
      </c>
      <c r="E16">
        <v>3</v>
      </c>
      <c r="F16">
        <v>4</v>
      </c>
      <c r="G16">
        <v>5</v>
      </c>
      <c r="H16">
        <v>6</v>
      </c>
      <c r="I16">
        <v>7</v>
      </c>
      <c r="J16">
        <v>8</v>
      </c>
      <c r="K16">
        <v>9</v>
      </c>
      <c r="L16">
        <v>10</v>
      </c>
      <c r="M16">
        <v>11</v>
      </c>
      <c r="N16">
        <v>12</v>
      </c>
      <c r="Q16" s="8"/>
      <c r="S16" s="8"/>
    </row>
    <row r="17" spans="2:19" x14ac:dyDescent="0.25">
      <c r="B17" t="s">
        <v>0</v>
      </c>
      <c r="C17" s="13"/>
      <c r="D17" s="13"/>
      <c r="E17" s="13"/>
      <c r="F17" s="13"/>
      <c r="G17" s="13"/>
      <c r="H17" s="13"/>
      <c r="I17" s="13"/>
      <c r="J17" s="13"/>
      <c r="K17" s="13"/>
      <c r="L17" s="13"/>
      <c r="M17" s="13"/>
      <c r="N17" s="13"/>
      <c r="Q17" s="8"/>
      <c r="S17" s="8"/>
    </row>
    <row r="18" spans="2:19" x14ac:dyDescent="0.25">
      <c r="B18" t="s">
        <v>1</v>
      </c>
      <c r="C18" s="13"/>
      <c r="D18" s="13"/>
      <c r="E18" s="13"/>
      <c r="F18" s="13"/>
      <c r="G18" s="13"/>
      <c r="H18" s="13"/>
      <c r="I18" s="13"/>
      <c r="J18" s="13"/>
      <c r="K18" s="13"/>
      <c r="L18" s="13"/>
      <c r="M18" s="13"/>
      <c r="N18" s="13"/>
      <c r="Q18" s="8"/>
      <c r="S18" s="8"/>
    </row>
    <row r="19" spans="2:19" x14ac:dyDescent="0.25">
      <c r="B19" t="s">
        <v>2</v>
      </c>
      <c r="C19" s="13"/>
      <c r="D19" s="13"/>
      <c r="E19" s="13"/>
      <c r="F19" s="13"/>
      <c r="G19" s="13"/>
      <c r="H19" s="13"/>
      <c r="I19" s="13"/>
      <c r="J19" s="13"/>
      <c r="K19" s="13"/>
      <c r="L19" s="13"/>
      <c r="M19" s="13"/>
      <c r="N19" s="13"/>
      <c r="Q19" s="8"/>
      <c r="S19" s="8"/>
    </row>
    <row r="20" spans="2:19" x14ac:dyDescent="0.25">
      <c r="B20" t="s">
        <v>3</v>
      </c>
      <c r="C20" s="13"/>
      <c r="D20" s="13"/>
      <c r="E20" s="13"/>
      <c r="F20" s="13"/>
      <c r="G20" s="13"/>
      <c r="H20" s="13"/>
      <c r="I20" s="13"/>
      <c r="J20" s="13"/>
      <c r="K20" s="13"/>
      <c r="L20" s="13"/>
      <c r="M20" s="13"/>
      <c r="N20" s="13"/>
      <c r="Q20" s="8"/>
    </row>
    <row r="21" spans="2:19" x14ac:dyDescent="0.25">
      <c r="B21" t="s">
        <v>4</v>
      </c>
      <c r="C21" s="13"/>
      <c r="D21" s="13"/>
      <c r="E21" s="13"/>
      <c r="F21" s="13"/>
      <c r="G21" s="13"/>
      <c r="H21" s="13"/>
      <c r="I21" s="13"/>
      <c r="J21" s="13"/>
      <c r="K21" s="13"/>
      <c r="L21" s="13"/>
      <c r="M21" s="13"/>
      <c r="N21" s="13"/>
    </row>
    <row r="22" spans="2:19" x14ac:dyDescent="0.25">
      <c r="B22" t="s">
        <v>5</v>
      </c>
      <c r="C22" s="13"/>
      <c r="D22" s="13"/>
      <c r="E22" s="13"/>
      <c r="F22" s="13"/>
      <c r="G22" s="13"/>
      <c r="H22" s="13"/>
      <c r="I22" s="13"/>
      <c r="J22" s="13"/>
      <c r="K22" s="13"/>
      <c r="L22" s="13"/>
      <c r="M22" s="13"/>
      <c r="N22" s="13"/>
    </row>
    <row r="23" spans="2:19" x14ac:dyDescent="0.25">
      <c r="B23" t="s">
        <v>6</v>
      </c>
      <c r="C23" s="13"/>
      <c r="D23" s="13"/>
      <c r="E23" s="13"/>
      <c r="F23" s="13"/>
      <c r="G23" s="13"/>
      <c r="H23" s="13"/>
      <c r="I23" s="13"/>
      <c r="J23" s="13"/>
      <c r="K23" s="13"/>
      <c r="L23" s="13"/>
      <c r="M23" s="13"/>
      <c r="N23" s="13"/>
    </row>
    <row r="24" spans="2:19" x14ac:dyDescent="0.25">
      <c r="B24" t="s">
        <v>7</v>
      </c>
      <c r="C24" s="13"/>
      <c r="D24" s="13"/>
      <c r="E24" s="13"/>
      <c r="F24" s="13"/>
      <c r="G24" s="13"/>
      <c r="H24" s="13"/>
      <c r="I24" s="13"/>
      <c r="J24" s="13"/>
      <c r="K24" s="13"/>
      <c r="L24" s="13"/>
      <c r="M24" s="13"/>
      <c r="N24" s="13"/>
    </row>
    <row r="26" spans="2:19" x14ac:dyDescent="0.25">
      <c r="B26" t="s">
        <v>8</v>
      </c>
      <c r="C26" t="e">
        <f>AVERAGE(C24:E24)</f>
        <v>#DIV/0!</v>
      </c>
    </row>
    <row r="28" spans="2:19" x14ac:dyDescent="0.25">
      <c r="B28" t="s">
        <v>33</v>
      </c>
    </row>
    <row r="29" spans="2:19" x14ac:dyDescent="0.25">
      <c r="C29" t="s">
        <v>34</v>
      </c>
      <c r="D29" t="s">
        <v>35</v>
      </c>
      <c r="F29" s="8"/>
      <c r="G29" s="8" t="s">
        <v>34</v>
      </c>
      <c r="H29" s="8" t="s">
        <v>35</v>
      </c>
    </row>
    <row r="30" spans="2:19" x14ac:dyDescent="0.25">
      <c r="B30">
        <v>500</v>
      </c>
      <c r="C30" t="e">
        <f>AVERAGE(C17:E17)-$C$26</f>
        <v>#DIV/0!</v>
      </c>
      <c r="D30" t="e">
        <f>_xlfn.STDEV.P(C17:E17)</f>
        <v>#DIV/0!</v>
      </c>
      <c r="F30" s="8">
        <f t="array" ref="F30:F36">IF($Y$46=1,IF(AND($B$40&gt;$F$40,$B$40&gt;$J$40),B30:B36,IF($F$40&gt;$J$40,B31:B36,IF($J$40&gt;$F$40,B30:B35,""))),IF($Y$46=2,B30:B36,IF($Y$46=3,B31:B36,IF($Y$46=4,B30:B35,""))))</f>
        <v>500</v>
      </c>
      <c r="G30" s="8" t="e">
        <f t="array" ref="G30:G36">IF($Y$46=1,IF(AND($B$40&gt;$F$40,$B$40&gt;$J$40),C30:C36,IF($F$40&gt;$J$40,C31:C36,IF($J$40&gt;$F$40,C30:C35,""))),IF($Y$46=2,C30:C36,IF($Y$46=3,C31:C36,IF($Y$46=4,C30:C35,""))))</f>
        <v>#DIV/0!</v>
      </c>
      <c r="H30" s="8" t="e">
        <f t="array" ref="H30:H36">IF($Y$46=1,IF(AND($B$40&gt;$F$40,$B$40&gt;$J$40),D30:D36,IF($F$40&gt;$J$40,D31:D36,IF($J$40&gt;$F$40,D30:D35,""))),IF($Y$46=2,D30:D36,IF($Y$46=3,D31:D36,IF($Y$46=4,D30:D35,""))))</f>
        <v>#DIV/0!</v>
      </c>
    </row>
    <row r="31" spans="2:19" x14ac:dyDescent="0.25">
      <c r="B31">
        <f>B30/2</f>
        <v>250</v>
      </c>
      <c r="C31" t="e">
        <f t="shared" ref="C31:C34" si="0">AVERAGE(C18:E18)-$C$26</f>
        <v>#DIV/0!</v>
      </c>
      <c r="D31" t="e">
        <f t="shared" ref="D31:D36" si="1">_xlfn.STDEV.P(C18:E18)</f>
        <v>#DIV/0!</v>
      </c>
      <c r="F31" s="8">
        <v>250</v>
      </c>
      <c r="G31" s="8" t="e">
        <v>#DIV/0!</v>
      </c>
      <c r="H31" s="8" t="e">
        <v>#DIV/0!</v>
      </c>
    </row>
    <row r="32" spans="2:19" x14ac:dyDescent="0.25">
      <c r="B32" s="8">
        <f t="shared" ref="B32:B36" si="2">B31/2</f>
        <v>125</v>
      </c>
      <c r="C32" t="e">
        <f t="shared" si="0"/>
        <v>#DIV/0!</v>
      </c>
      <c r="D32" t="e">
        <f t="shared" si="1"/>
        <v>#DIV/0!</v>
      </c>
      <c r="F32" s="8">
        <v>125</v>
      </c>
      <c r="G32" s="8" t="e">
        <v>#DIV/0!</v>
      </c>
      <c r="H32" s="8" t="e">
        <v>#DIV/0!</v>
      </c>
    </row>
    <row r="33" spans="2:26" x14ac:dyDescent="0.25">
      <c r="B33" s="8">
        <f t="shared" si="2"/>
        <v>62.5</v>
      </c>
      <c r="C33" t="e">
        <f t="shared" si="0"/>
        <v>#DIV/0!</v>
      </c>
      <c r="D33" t="e">
        <f t="shared" si="1"/>
        <v>#DIV/0!</v>
      </c>
      <c r="F33" s="8">
        <v>62.5</v>
      </c>
      <c r="G33" s="8" t="e">
        <v>#DIV/0!</v>
      </c>
      <c r="H33" s="8" t="e">
        <v>#DIV/0!</v>
      </c>
    </row>
    <row r="34" spans="2:26" x14ac:dyDescent="0.25">
      <c r="B34" s="3">
        <f t="shared" si="2"/>
        <v>31.25</v>
      </c>
      <c r="C34" t="e">
        <f t="shared" si="0"/>
        <v>#DIV/0!</v>
      </c>
      <c r="D34" t="e">
        <f t="shared" si="1"/>
        <v>#DIV/0!</v>
      </c>
      <c r="F34" s="8">
        <v>31.25</v>
      </c>
      <c r="G34" s="8" t="e">
        <v>#DIV/0!</v>
      </c>
      <c r="H34" s="8" t="e">
        <v>#DIV/0!</v>
      </c>
    </row>
    <row r="35" spans="2:26" x14ac:dyDescent="0.25">
      <c r="B35" s="3">
        <f t="shared" si="2"/>
        <v>15.625</v>
      </c>
      <c r="C35" t="e">
        <f>AVERAGE(C22:E22)-$C$26</f>
        <v>#DIV/0!</v>
      </c>
      <c r="D35" t="e">
        <f t="shared" si="1"/>
        <v>#DIV/0!</v>
      </c>
      <c r="F35" s="8">
        <v>15.625</v>
      </c>
      <c r="G35" s="8" t="e">
        <v>#DIV/0!</v>
      </c>
      <c r="H35" s="8" t="e">
        <v>#DIV/0!</v>
      </c>
    </row>
    <row r="36" spans="2:26" x14ac:dyDescent="0.25">
      <c r="B36" s="3">
        <f t="shared" si="2"/>
        <v>7.8125</v>
      </c>
      <c r="C36" t="e">
        <f>AVERAGE(C23:E23)-$C$26</f>
        <v>#DIV/0!</v>
      </c>
      <c r="D36" t="e">
        <f t="shared" si="1"/>
        <v>#DIV/0!</v>
      </c>
      <c r="F36" s="8">
        <v>7.8125</v>
      </c>
      <c r="G36" s="8" t="e">
        <v>#DIV/0!</v>
      </c>
      <c r="H36" s="8" t="e">
        <v>#DIV/0!</v>
      </c>
    </row>
    <row r="37" spans="2:26" hidden="1" x14ac:dyDescent="0.25"/>
    <row r="38" spans="2:26" hidden="1" x14ac:dyDescent="0.25">
      <c r="B38" s="8" t="e">
        <f t="array" ref="B38:D42">LINEST(LN(C30:C36),LN(B30:B36),TRUE,TRUE)</f>
        <v>#VALUE!</v>
      </c>
      <c r="C38" s="8" t="e">
        <v>#VALUE!</v>
      </c>
      <c r="D38" s="8" t="e">
        <v>#VALUE!</v>
      </c>
      <c r="E38" s="8"/>
      <c r="F38" s="8" t="e">
        <f t="array" ref="F38:H42">LINEST(LN(C31:C36),LN(B31:B36),TRUE,TRUE)</f>
        <v>#VALUE!</v>
      </c>
      <c r="G38" s="8" t="e">
        <v>#VALUE!</v>
      </c>
      <c r="H38" s="8" t="e">
        <v>#VALUE!</v>
      </c>
      <c r="I38" s="8"/>
      <c r="J38" s="8" t="e">
        <f t="array" ref="J38:L42">LINEST(LN(C30:C35),LN(B30:B35),TRUE,TRUE)</f>
        <v>#VALUE!</v>
      </c>
      <c r="K38" s="8" t="e">
        <v>#VALUE!</v>
      </c>
      <c r="L38" s="8" t="e">
        <v>#VALUE!</v>
      </c>
      <c r="M38" s="8"/>
      <c r="N38" s="8"/>
      <c r="O38" s="8"/>
      <c r="P38" s="8"/>
      <c r="Q38" s="8"/>
      <c r="R38" s="8"/>
      <c r="S38" s="8"/>
    </row>
    <row r="39" spans="2:26" hidden="1" x14ac:dyDescent="0.25">
      <c r="B39" s="8" t="e">
        <v>#VALUE!</v>
      </c>
      <c r="C39" s="8" t="e">
        <v>#VALUE!</v>
      </c>
      <c r="D39" s="8" t="e">
        <v>#VALUE!</v>
      </c>
      <c r="E39" s="8"/>
      <c r="F39" s="8" t="e">
        <v>#VALUE!</v>
      </c>
      <c r="G39" s="8" t="e">
        <v>#VALUE!</v>
      </c>
      <c r="H39" s="8" t="e">
        <v>#VALUE!</v>
      </c>
      <c r="I39" s="8"/>
      <c r="J39" s="8" t="e">
        <v>#VALUE!</v>
      </c>
      <c r="K39" s="8" t="e">
        <v>#VALUE!</v>
      </c>
      <c r="L39" s="8" t="e">
        <v>#VALUE!</v>
      </c>
      <c r="M39" s="8"/>
      <c r="N39" s="8"/>
      <c r="O39" s="8"/>
      <c r="P39" s="8"/>
      <c r="Q39" s="8"/>
      <c r="R39" s="8"/>
      <c r="S39" s="8"/>
    </row>
    <row r="40" spans="2:26" hidden="1" x14ac:dyDescent="0.25">
      <c r="B40" s="8" t="e">
        <v>#VALUE!</v>
      </c>
      <c r="C40" s="8" t="e">
        <v>#VALUE!</v>
      </c>
      <c r="D40" s="8" t="e">
        <v>#VALUE!</v>
      </c>
      <c r="E40" s="8"/>
      <c r="F40" s="8" t="e">
        <v>#VALUE!</v>
      </c>
      <c r="G40" s="8" t="e">
        <v>#VALUE!</v>
      </c>
      <c r="H40" s="8" t="e">
        <v>#VALUE!</v>
      </c>
      <c r="I40" s="8"/>
      <c r="J40" s="8" t="e">
        <v>#VALUE!</v>
      </c>
      <c r="K40" s="8" t="e">
        <v>#VALUE!</v>
      </c>
      <c r="L40" s="8" t="e">
        <v>#VALUE!</v>
      </c>
      <c r="M40" s="8"/>
      <c r="N40" s="8"/>
      <c r="O40" s="8"/>
      <c r="P40" s="8"/>
      <c r="Q40" s="8"/>
      <c r="R40" s="8"/>
      <c r="S40" s="8"/>
    </row>
    <row r="41" spans="2:26" hidden="1" x14ac:dyDescent="0.25">
      <c r="B41" s="8" t="e">
        <v>#VALUE!</v>
      </c>
      <c r="C41" s="8" t="e">
        <v>#VALUE!</v>
      </c>
      <c r="D41" s="8" t="e">
        <v>#VALUE!</v>
      </c>
      <c r="E41" s="8"/>
      <c r="F41" s="8" t="e">
        <v>#VALUE!</v>
      </c>
      <c r="G41" s="8" t="e">
        <v>#VALUE!</v>
      </c>
      <c r="H41" s="8" t="e">
        <v>#VALUE!</v>
      </c>
      <c r="I41" s="8"/>
      <c r="J41" s="8" t="e">
        <v>#VALUE!</v>
      </c>
      <c r="K41" s="8" t="e">
        <v>#VALUE!</v>
      </c>
      <c r="L41" s="8" t="e">
        <v>#VALUE!</v>
      </c>
      <c r="M41" s="8"/>
      <c r="N41" s="8"/>
      <c r="O41" s="8"/>
      <c r="P41" s="8"/>
      <c r="Q41" s="8"/>
      <c r="R41" s="8"/>
      <c r="S41" s="8"/>
    </row>
    <row r="42" spans="2:26" hidden="1" x14ac:dyDescent="0.25">
      <c r="B42" s="8" t="e">
        <v>#VALUE!</v>
      </c>
      <c r="C42" s="8" t="e">
        <v>#VALUE!</v>
      </c>
      <c r="D42" s="8" t="e">
        <v>#VALUE!</v>
      </c>
      <c r="E42" s="8"/>
      <c r="F42" s="8" t="e">
        <v>#VALUE!</v>
      </c>
      <c r="G42" s="8" t="e">
        <v>#VALUE!</v>
      </c>
      <c r="H42" s="8" t="e">
        <v>#VALUE!</v>
      </c>
      <c r="I42" s="8"/>
      <c r="J42" s="8" t="e">
        <v>#VALUE!</v>
      </c>
      <c r="K42" s="8" t="e">
        <v>#VALUE!</v>
      </c>
      <c r="L42" s="8" t="e">
        <v>#VALUE!</v>
      </c>
      <c r="M42" s="8"/>
      <c r="N42" s="8"/>
      <c r="O42" s="8"/>
      <c r="P42" s="8"/>
      <c r="Q42" s="8"/>
      <c r="R42" s="8"/>
      <c r="S42" s="8"/>
    </row>
    <row r="43" spans="2:26" s="8" customFormat="1" hidden="1" x14ac:dyDescent="0.25">
      <c r="B43" s="8" t="e">
        <f>EXP(C38)</f>
        <v>#VALUE!</v>
      </c>
      <c r="C43" s="8" t="e">
        <f>B38</f>
        <v>#VALUE!</v>
      </c>
      <c r="F43" s="8" t="e">
        <f>EXP(G38)</f>
        <v>#VALUE!</v>
      </c>
      <c r="G43" s="8" t="e">
        <f>F38</f>
        <v>#VALUE!</v>
      </c>
      <c r="J43" s="8" t="e">
        <f>EXP(K38)</f>
        <v>#VALUE!</v>
      </c>
      <c r="K43" s="8" t="e">
        <f>J38</f>
        <v>#VALUE!</v>
      </c>
    </row>
    <row r="44" spans="2:26" hidden="1" x14ac:dyDescent="0.25">
      <c r="B44" s="12" t="e">
        <f>"y="&amp;TEXT(EXP(C38),"0.00")&amp;"x^("&amp;TEXT(B38,"0.0000")&amp;")"</f>
        <v>#VALUE!</v>
      </c>
      <c r="C44" s="8"/>
      <c r="D44" s="8"/>
      <c r="E44" s="8"/>
      <c r="F44" s="12" t="e">
        <f>"y="&amp;TEXT(EXP(G38),"0.00")&amp;"x^("&amp;TEXT(F38,"0.0000")&amp;")"</f>
        <v>#VALUE!</v>
      </c>
      <c r="G44" s="8"/>
      <c r="H44" s="8"/>
      <c r="I44" s="8"/>
      <c r="J44" s="12" t="e">
        <f>"y="&amp;TEXT(EXP(K38),"0.00")&amp;"x^("&amp;TEXT(J38,"0.0000")&amp;")"</f>
        <v>#VALUE!</v>
      </c>
      <c r="K44" s="8"/>
      <c r="L44" s="8"/>
      <c r="M44" s="8"/>
      <c r="N44" s="8"/>
      <c r="O44" s="8"/>
      <c r="P44" s="8"/>
      <c r="Q44" s="8"/>
      <c r="R44" s="8" t="e">
        <f>IF(AND(B40&gt;F40,B40&gt;J40),B40,IF(F40&gt;J40,F40,IF(J40&gt;F40,J40,"")))</f>
        <v>#VALUE!</v>
      </c>
      <c r="S44" s="8"/>
    </row>
    <row r="45" spans="2:26" hidden="1" x14ac:dyDescent="0.25">
      <c r="B45" s="8"/>
      <c r="C45" s="8"/>
      <c r="D45" s="8"/>
      <c r="E45" s="8"/>
      <c r="F45" s="8"/>
      <c r="G45" s="8"/>
      <c r="H45" s="8"/>
      <c r="I45" s="8"/>
      <c r="J45" s="8"/>
      <c r="K45" s="8"/>
      <c r="L45" s="8"/>
      <c r="M45" s="8"/>
      <c r="N45" s="8" t="e">
        <f>IF($Y$46=1,IF(AND($B$44&gt;$F$44,$B$44&gt;$J$44),B44,IF($F$44&gt;$J$44,F44,IF($J$44&gt;$F$44,J44,""))),IF($Y$46=2,B44,IF($Y$46=3,F44,IF($Y$46=4,J44,""))))</f>
        <v>#VALUE!</v>
      </c>
      <c r="O45" s="8"/>
      <c r="P45" s="8"/>
      <c r="R45" s="8"/>
      <c r="S45" s="8"/>
    </row>
    <row r="46" spans="2:26" hidden="1" x14ac:dyDescent="0.25">
      <c r="B46" s="8" t="s">
        <v>9</v>
      </c>
      <c r="C46" s="8">
        <f>F17</f>
        <v>0</v>
      </c>
      <c r="D46" s="8" t="e">
        <f t="shared" ref="D46:D112" si="3">C46-$C$26</f>
        <v>#DIV/0!</v>
      </c>
      <c r="E46" s="8" t="e">
        <f>IF(D46&gt;0,(D46/$B$43)^(1/$C$43),"")</f>
        <v>#DIV/0!</v>
      </c>
      <c r="F46" s="8" t="e">
        <f>AVERAGE(E46:E48)</f>
        <v>#DIV/0!</v>
      </c>
      <c r="G46" s="8" t="e">
        <f>_xlfn.STDEV.P(E46:E48)</f>
        <v>#DIV/0!</v>
      </c>
      <c r="H46" s="8" t="e">
        <f>IF(AND(F46&lt;$B$30, F46&gt;$B$36),$B$119,$B$120)</f>
        <v>#DIV/0!</v>
      </c>
      <c r="I46" s="8"/>
      <c r="J46" s="8" t="e">
        <f>IF(D46&gt;0,(D46/$F$43)^(1/$G$43),"")</f>
        <v>#DIV/0!</v>
      </c>
      <c r="K46" s="8" t="e">
        <f>AVERAGE(J46:J48)</f>
        <v>#DIV/0!</v>
      </c>
      <c r="L46" s="8" t="e">
        <f>_xlfn.STDEV.P(J46:J48)</f>
        <v>#DIV/0!</v>
      </c>
      <c r="M46" s="8" t="e">
        <f>IF(AND(K46&lt;$B$31, K46&gt;$B$36),$B$119,$B$120)</f>
        <v>#DIV/0!</v>
      </c>
      <c r="N46" s="8"/>
      <c r="O46" s="8" t="e">
        <f>IF(D46&gt;0,(D46/$J$43)^(1/$K$43),"")</f>
        <v>#DIV/0!</v>
      </c>
      <c r="P46" s="8" t="e">
        <f>AVERAGE(O46:O48)</f>
        <v>#DIV/0!</v>
      </c>
      <c r="Q46" s="8" t="e">
        <f>_xlfn.STDEV.P(O46:O48)</f>
        <v>#DIV/0!</v>
      </c>
      <c r="R46" s="8" t="e">
        <f>IF(AND(P46&lt;$B$30, P46&gt;$B$35),$B$119,$B$120)</f>
        <v>#DIV/0!</v>
      </c>
      <c r="S46" s="8"/>
      <c r="T46" s="8" t="e">
        <f>IF($Y$46=1,IF(AND($B$40&gt;$F$40,$B$40&gt;$J$40),F46,IF($F$40&gt;$J$40,K46,IF($J$40&gt;$F$40,P46,""))),IF($Y$46=2,F46,IF($Y$46=3,K46,IF($Y$46=4,P46,""))))</f>
        <v>#DIV/0!</v>
      </c>
      <c r="U46" s="8" t="e">
        <f>IF($Y$46=1,IF(AND($B$40&gt;$F$40,$B$40&gt;$J$40),G46,IF($F$40&gt;$J$40,L46,IF($J$40&gt;$F$40,Q46,""))),IF($Y$46=2,G46,IF($Y$46=3,L46,IF($Y$46=4,Q46,""))))</f>
        <v>#DIV/0!</v>
      </c>
      <c r="V46" s="8" t="e">
        <f>IF($Y$46=1,IF(AND($B$40&gt;$F$40,$B$40&gt;$J$40),H46,IF($F$40&gt;$J$40,M46,IF($J$40&gt;$F$40,R46,""))),IF($Y$46=2,H46,IF($Y$46=3,M46,IF($Y$46=4,R46,""))))</f>
        <v>#DIV/0!</v>
      </c>
      <c r="W46" s="8"/>
      <c r="Y46" s="17">
        <v>2</v>
      </c>
      <c r="Z46" s="12" t="e">
        <f>"Automatic R^2="&amp;IF(AND(B40&gt;F40,B40&gt;J40),TEXT(B40,"0.00000"),IF(F40&gt;J40,TEXT(F40,"0.00000"),IF(J40&gt;F40,TEXT(J40,"0.00000"),"")))</f>
        <v>#VALUE!</v>
      </c>
    </row>
    <row r="47" spans="2:26" s="8" customFormat="1" hidden="1" x14ac:dyDescent="0.25">
      <c r="B47" s="8" t="s">
        <v>9</v>
      </c>
      <c r="C47" s="8">
        <f>G17</f>
        <v>0</v>
      </c>
      <c r="D47" s="8" t="e">
        <f t="shared" si="3"/>
        <v>#DIV/0!</v>
      </c>
      <c r="E47" s="8" t="e">
        <f t="shared" ref="E47:E110" si="4">IF(D47&gt;0,(D47/$B$43)^(1/$C$43),"")</f>
        <v>#DIV/0!</v>
      </c>
      <c r="J47" s="8" t="e">
        <f t="shared" ref="J47:J110" si="5">IF(D47&gt;0,(D47/$F$43)^(1/$G$43),"")</f>
        <v>#DIV/0!</v>
      </c>
      <c r="O47" s="8" t="e">
        <f t="shared" ref="O47:O110" si="6">IF(D47&gt;0,(D47/$J$43)^(1/$K$43),"")</f>
        <v>#DIV/0!</v>
      </c>
      <c r="Y47" s="8" t="e">
        <f>IF(Y46=2,IF($B$40&gt;0.99,"Standard Curve Linear",IF($B$40&lt;$F$40,"Check Highest Dilution For Outlier",IF($B$40&lt;$J$40,"Check Lowest Dilution For Outlier",IF(AND($F$40&gt;$B$40,$J$40&gt;$B$40),"Check Dilution Series","Standard Curve Not Linear")))),IF(Y46=1,IF(R44&gt;0.99,"Automatic Standard Curve Linear","Automatic Standard Curve Not Linear"),IF(Y46=3,IF(F40&gt;0.99,"Abbreviated Standard Curve Linear","Abbreviated Standard Curve Not Linear"),IF(Y46=4,IF(J40&gt;0.99,"Abbreviated Standard Curve Linear","Abbreviated Standard Curve Not Linear"),""))))</f>
        <v>#VALUE!</v>
      </c>
      <c r="Z47" s="8" t="e">
        <f>"Full Standard Curve R^2="&amp;TEXT(B40,"0.00000")</f>
        <v>#VALUE!</v>
      </c>
    </row>
    <row r="48" spans="2:26" s="8" customFormat="1" hidden="1" x14ac:dyDescent="0.25">
      <c r="B48" s="8" t="s">
        <v>9</v>
      </c>
      <c r="C48" s="8">
        <f>H17</f>
        <v>0</v>
      </c>
      <c r="D48" s="8" t="e">
        <f t="shared" si="3"/>
        <v>#DIV/0!</v>
      </c>
      <c r="E48" s="8" t="e">
        <f t="shared" si="4"/>
        <v>#DIV/0!</v>
      </c>
      <c r="J48" s="8" t="e">
        <f t="shared" si="5"/>
        <v>#DIV/0!</v>
      </c>
      <c r="O48" s="8" t="e">
        <f t="shared" si="6"/>
        <v>#DIV/0!</v>
      </c>
      <c r="Z48" s="8" t="e">
        <f>"Remove Top Point R^2="&amp;TEXT(F40,"0.00000")</f>
        <v>#VALUE!</v>
      </c>
    </row>
    <row r="49" spans="2:26" hidden="1" x14ac:dyDescent="0.25">
      <c r="B49" s="8" t="s">
        <v>10</v>
      </c>
      <c r="C49" s="8">
        <f>F18</f>
        <v>0</v>
      </c>
      <c r="D49" s="8" t="e">
        <f t="shared" si="3"/>
        <v>#DIV/0!</v>
      </c>
      <c r="E49" s="8" t="e">
        <f t="shared" si="4"/>
        <v>#DIV/0!</v>
      </c>
      <c r="F49" s="8" t="e">
        <f>AVERAGE(E49:E51)</f>
        <v>#DIV/0!</v>
      </c>
      <c r="G49" s="8" t="e">
        <f>_xlfn.STDEV.P(E49:E51)</f>
        <v>#DIV/0!</v>
      </c>
      <c r="H49" s="8" t="e">
        <f>IF(AND(F49&lt;$B$30, F49&gt;$B$36),$B$119,$B$120)</f>
        <v>#DIV/0!</v>
      </c>
      <c r="I49" s="8"/>
      <c r="J49" s="8" t="e">
        <f t="shared" si="5"/>
        <v>#DIV/0!</v>
      </c>
      <c r="K49" s="8" t="e">
        <f>AVERAGE(J49:J51)</f>
        <v>#DIV/0!</v>
      </c>
      <c r="L49" s="8" t="e">
        <f>_xlfn.STDEV.P(J49:J51)</f>
        <v>#DIV/0!</v>
      </c>
      <c r="M49" s="8" t="e">
        <f>IF(AND(K49&lt;$B$31, K49&gt;$B$36),$B$119,$B$120)</f>
        <v>#DIV/0!</v>
      </c>
      <c r="N49" s="8"/>
      <c r="O49" s="8" t="e">
        <f t="shared" si="6"/>
        <v>#DIV/0!</v>
      </c>
      <c r="P49" s="8" t="e">
        <f>AVERAGE(O49:O51)</f>
        <v>#DIV/0!</v>
      </c>
      <c r="Q49" s="8" t="e">
        <f>_xlfn.STDEV.P(O49:O51)</f>
        <v>#DIV/0!</v>
      </c>
      <c r="R49" s="8" t="e">
        <f>IF(AND(P49&lt;$B$30, P49&gt;$B$35),$B$119,$B$120)</f>
        <v>#DIV/0!</v>
      </c>
      <c r="S49" s="8"/>
      <c r="T49" s="8" t="e">
        <f>IF($Y$46=1,IF(AND($B$40&gt;$F$40,$B$40&gt;$J$40),F49,IF($F$40&gt;$J$40,K49,IF($J$40&gt;$F$40,P49,""))),IF($Y$46=2,F49,IF($Y$46=3,K49,IF($Y$46=4,P49,""))))</f>
        <v>#DIV/0!</v>
      </c>
      <c r="U49" s="8" t="e">
        <f>IF($Y$46=1,IF(AND($B$40&gt;$F$40,$B$40&gt;$J$40),G49,IF($F$40&gt;$J$40,L49,IF($J$40&gt;$F$40,Q49,""))),IF($Y$46=2,G49,IF($Y$46=3,L49,IF($Y$46=4,Q49,""))))</f>
        <v>#DIV/0!</v>
      </c>
      <c r="V49" s="8" t="e">
        <f>IF($Y$46=1,IF(AND($B$40&gt;$F$40,$B$40&gt;$J$40),H49,IF($F$40&gt;$J$40,M49,IF($J$40&gt;$F$40,R49,""))),IF($Y$46=2,H49,IF($Y$46=3,M49,IF($Y$46=4,R49,""))))</f>
        <v>#DIV/0!</v>
      </c>
      <c r="W49" s="8"/>
      <c r="Y49" s="8"/>
      <c r="Z49" s="8" t="e">
        <f>"Remove Bottom Point R^2="&amp;TEXT(J40,"0.00000")</f>
        <v>#VALUE!</v>
      </c>
    </row>
    <row r="50" spans="2:26" s="8" customFormat="1" hidden="1" x14ac:dyDescent="0.25">
      <c r="B50" s="8" t="s">
        <v>10</v>
      </c>
      <c r="C50" s="8">
        <f>G18</f>
        <v>0</v>
      </c>
      <c r="D50" s="8" t="e">
        <f t="shared" si="3"/>
        <v>#DIV/0!</v>
      </c>
      <c r="E50" s="8" t="e">
        <f t="shared" si="4"/>
        <v>#DIV/0!</v>
      </c>
      <c r="J50" s="8" t="e">
        <f t="shared" si="5"/>
        <v>#DIV/0!</v>
      </c>
      <c r="O50" s="8" t="e">
        <f t="shared" si="6"/>
        <v>#DIV/0!</v>
      </c>
    </row>
    <row r="51" spans="2:26" s="8" customFormat="1" hidden="1" x14ac:dyDescent="0.25">
      <c r="B51" s="8" t="s">
        <v>10</v>
      </c>
      <c r="C51" s="8">
        <f>H18</f>
        <v>0</v>
      </c>
      <c r="D51" s="8" t="e">
        <f t="shared" si="3"/>
        <v>#DIV/0!</v>
      </c>
      <c r="E51" s="8" t="e">
        <f t="shared" si="4"/>
        <v>#DIV/0!</v>
      </c>
      <c r="J51" s="8" t="e">
        <f t="shared" si="5"/>
        <v>#DIV/0!</v>
      </c>
      <c r="O51" s="8" t="e">
        <f t="shared" si="6"/>
        <v>#DIV/0!</v>
      </c>
    </row>
    <row r="52" spans="2:26" hidden="1" x14ac:dyDescent="0.25">
      <c r="B52" s="8" t="s">
        <v>11</v>
      </c>
      <c r="C52" s="8">
        <f>F19</f>
        <v>0</v>
      </c>
      <c r="D52" s="8" t="e">
        <f t="shared" si="3"/>
        <v>#DIV/0!</v>
      </c>
      <c r="E52" s="8" t="e">
        <f t="shared" si="4"/>
        <v>#DIV/0!</v>
      </c>
      <c r="F52" s="8" t="e">
        <f>AVERAGE(E52:E54)</f>
        <v>#DIV/0!</v>
      </c>
      <c r="G52" s="8" t="e">
        <f>_xlfn.STDEV.P(E52:E54)</f>
        <v>#DIV/0!</v>
      </c>
      <c r="H52" s="8" t="e">
        <f>IF(AND(F52&lt;$B$30, F52&gt;$B$36),$B$119,$B$120)</f>
        <v>#DIV/0!</v>
      </c>
      <c r="I52" s="8"/>
      <c r="J52" s="8" t="e">
        <f t="shared" si="5"/>
        <v>#DIV/0!</v>
      </c>
      <c r="K52" s="8" t="e">
        <f>AVERAGE(J52:J54)</f>
        <v>#DIV/0!</v>
      </c>
      <c r="L52" s="8" t="e">
        <f>_xlfn.STDEV.P(J52:J54)</f>
        <v>#DIV/0!</v>
      </c>
      <c r="M52" s="8" t="e">
        <f>IF(AND(K52&lt;$B$31, K52&gt;$B$36),$B$119,$B$120)</f>
        <v>#DIV/0!</v>
      </c>
      <c r="N52" s="8"/>
      <c r="O52" s="8" t="e">
        <f t="shared" si="6"/>
        <v>#DIV/0!</v>
      </c>
      <c r="P52" s="8" t="e">
        <f>AVERAGE(O52:O54)</f>
        <v>#DIV/0!</v>
      </c>
      <c r="Q52" s="8" t="e">
        <f>_xlfn.STDEV.P(O52:O54)</f>
        <v>#DIV/0!</v>
      </c>
      <c r="R52" s="8" t="e">
        <f>IF(AND(P52&lt;$B$30, P52&gt;$B$35),$B$119,$B$120)</f>
        <v>#DIV/0!</v>
      </c>
      <c r="S52" s="8"/>
      <c r="T52" s="8" t="e">
        <f>IF($Y$46=1,IF(AND($B$40&gt;$F$40,$B$40&gt;$J$40),F52,IF($F$40&gt;$J$40,K52,IF($J$40&gt;$F$40,P52,""))),IF($Y$46=2,F52,IF($Y$46=3,K52,IF($Y$46=4,P52,""))))</f>
        <v>#DIV/0!</v>
      </c>
      <c r="U52" s="8" t="e">
        <f>IF($Y$46=1,IF(AND($B$40&gt;$F$40,$B$40&gt;$J$40),G52,IF($F$40&gt;$J$40,L52,IF($J$40&gt;$F$40,Q52,""))),IF($Y$46=2,G52,IF($Y$46=3,L52,IF($Y$46=4,Q52,""))))</f>
        <v>#DIV/0!</v>
      </c>
      <c r="V52" s="8" t="e">
        <f>IF($Y$46=1,IF(AND($B$40&gt;$F$40,$B$40&gt;$J$40),H52,IF($F$40&gt;$J$40,M52,IF($J$40&gt;$F$40,R52,""))),IF($Y$46=2,H52,IF($Y$46=3,M52,IF($Y$46=4,R52,""))))</f>
        <v>#DIV/0!</v>
      </c>
      <c r="W52" s="8"/>
      <c r="Y52" s="8"/>
      <c r="Z52" s="8"/>
    </row>
    <row r="53" spans="2:26" s="8" customFormat="1" hidden="1" x14ac:dyDescent="0.25">
      <c r="B53" s="8" t="s">
        <v>11</v>
      </c>
      <c r="C53" s="8">
        <f>G19</f>
        <v>0</v>
      </c>
      <c r="D53" s="8" t="e">
        <f t="shared" si="3"/>
        <v>#DIV/0!</v>
      </c>
      <c r="E53" s="8" t="e">
        <f t="shared" si="4"/>
        <v>#DIV/0!</v>
      </c>
      <c r="J53" s="8" t="e">
        <f t="shared" si="5"/>
        <v>#DIV/0!</v>
      </c>
      <c r="O53" s="8" t="e">
        <f t="shared" si="6"/>
        <v>#DIV/0!</v>
      </c>
    </row>
    <row r="54" spans="2:26" s="8" customFormat="1" hidden="1" x14ac:dyDescent="0.25">
      <c r="B54" s="8" t="s">
        <v>11</v>
      </c>
      <c r="C54" s="8">
        <f>H19</f>
        <v>0</v>
      </c>
      <c r="D54" s="8" t="e">
        <f t="shared" si="3"/>
        <v>#DIV/0!</v>
      </c>
      <c r="E54" s="8" t="e">
        <f t="shared" si="4"/>
        <v>#DIV/0!</v>
      </c>
      <c r="J54" s="8" t="e">
        <f t="shared" si="5"/>
        <v>#DIV/0!</v>
      </c>
      <c r="O54" s="8" t="e">
        <f t="shared" si="6"/>
        <v>#DIV/0!</v>
      </c>
    </row>
    <row r="55" spans="2:26" hidden="1" x14ac:dyDescent="0.25">
      <c r="B55" s="8" t="s">
        <v>12</v>
      </c>
      <c r="C55" s="8">
        <f>F20</f>
        <v>0</v>
      </c>
      <c r="D55" s="8" t="e">
        <f t="shared" si="3"/>
        <v>#DIV/0!</v>
      </c>
      <c r="E55" s="8" t="e">
        <f t="shared" si="4"/>
        <v>#DIV/0!</v>
      </c>
      <c r="F55" s="8" t="e">
        <f>AVERAGE(E55:E57)</f>
        <v>#DIV/0!</v>
      </c>
      <c r="G55" s="8" t="e">
        <f>_xlfn.STDEV.P(E55:E57)</f>
        <v>#DIV/0!</v>
      </c>
      <c r="H55" s="8" t="e">
        <f>IF(AND(F55&lt;$B$30, F55&gt;$B$36),$B$119,$B$120)</f>
        <v>#DIV/0!</v>
      </c>
      <c r="I55" s="8"/>
      <c r="J55" s="8" t="e">
        <f t="shared" si="5"/>
        <v>#DIV/0!</v>
      </c>
      <c r="K55" s="8" t="e">
        <f>AVERAGE(J55:J57)</f>
        <v>#DIV/0!</v>
      </c>
      <c r="L55" s="8" t="e">
        <f>_xlfn.STDEV.P(J55:J57)</f>
        <v>#DIV/0!</v>
      </c>
      <c r="M55" s="8" t="e">
        <f>IF(AND(K55&lt;$B$31, K55&gt;$B$36),$B$119,$B$120)</f>
        <v>#DIV/0!</v>
      </c>
      <c r="N55" s="8"/>
      <c r="O55" s="8" t="e">
        <f t="shared" si="6"/>
        <v>#DIV/0!</v>
      </c>
      <c r="P55" s="8" t="e">
        <f>AVERAGE(O55:O57)</f>
        <v>#DIV/0!</v>
      </c>
      <c r="Q55" s="8" t="e">
        <f>_xlfn.STDEV.P(O55:O57)</f>
        <v>#DIV/0!</v>
      </c>
      <c r="R55" s="8" t="e">
        <f>IF(AND(P55&lt;$B$30, P55&gt;$B$35),$B$119,$B$120)</f>
        <v>#DIV/0!</v>
      </c>
      <c r="S55" s="8"/>
      <c r="T55" s="8" t="e">
        <f>IF($Y$46=1,IF(AND($B$40&gt;$F$40,$B$40&gt;$J$40),F55,IF($F$40&gt;$J$40,K55,IF($J$40&gt;$F$40,P55,""))),IF($Y$46=2,F55,IF($Y$46=3,K55,IF($Y$46=4,P55,""))))</f>
        <v>#DIV/0!</v>
      </c>
      <c r="U55" s="8" t="e">
        <f>IF($Y$46=1,IF(AND($B$40&gt;$F$40,$B$40&gt;$J$40),G55,IF($F$40&gt;$J$40,L55,IF($J$40&gt;$F$40,Q55,""))),IF($Y$46=2,G55,IF($Y$46=3,L55,IF($Y$46=4,Q55,""))))</f>
        <v>#DIV/0!</v>
      </c>
      <c r="V55" s="8" t="e">
        <f>IF($Y$46=1,IF(AND($B$40&gt;$F$40,$B$40&gt;$J$40),H55,IF($F$40&gt;$J$40,M55,IF($J$40&gt;$F$40,R55,""))),IF($Y$46=2,H55,IF($Y$46=3,M55,IF($Y$46=4,R55,""))))</f>
        <v>#DIV/0!</v>
      </c>
      <c r="W55" s="8"/>
    </row>
    <row r="56" spans="2:26" s="8" customFormat="1" hidden="1" x14ac:dyDescent="0.25">
      <c r="B56" s="8" t="s">
        <v>12</v>
      </c>
      <c r="C56" s="8">
        <f>G20</f>
        <v>0</v>
      </c>
      <c r="D56" s="8" t="e">
        <f t="shared" si="3"/>
        <v>#DIV/0!</v>
      </c>
      <c r="E56" s="8" t="e">
        <f t="shared" si="4"/>
        <v>#DIV/0!</v>
      </c>
      <c r="J56" s="8" t="e">
        <f t="shared" si="5"/>
        <v>#DIV/0!</v>
      </c>
      <c r="O56" s="8" t="e">
        <f t="shared" si="6"/>
        <v>#DIV/0!</v>
      </c>
    </row>
    <row r="57" spans="2:26" s="8" customFormat="1" hidden="1" x14ac:dyDescent="0.25">
      <c r="B57" s="8" t="s">
        <v>12</v>
      </c>
      <c r="C57" s="8">
        <f>H20</f>
        <v>0</v>
      </c>
      <c r="D57" s="8" t="e">
        <f t="shared" si="3"/>
        <v>#DIV/0!</v>
      </c>
      <c r="E57" s="8" t="e">
        <f t="shared" si="4"/>
        <v>#DIV/0!</v>
      </c>
      <c r="J57" s="8" t="e">
        <f t="shared" si="5"/>
        <v>#DIV/0!</v>
      </c>
      <c r="O57" s="8" t="e">
        <f t="shared" si="6"/>
        <v>#DIV/0!</v>
      </c>
    </row>
    <row r="58" spans="2:26" hidden="1" x14ac:dyDescent="0.25">
      <c r="B58" s="8" t="s">
        <v>13</v>
      </c>
      <c r="C58" s="8">
        <f>F21</f>
        <v>0</v>
      </c>
      <c r="D58" s="8" t="e">
        <f t="shared" si="3"/>
        <v>#DIV/0!</v>
      </c>
      <c r="E58" s="8" t="e">
        <f t="shared" si="4"/>
        <v>#DIV/0!</v>
      </c>
      <c r="F58" s="8" t="e">
        <f>AVERAGE(E58:E60)</f>
        <v>#DIV/0!</v>
      </c>
      <c r="G58" s="8" t="e">
        <f>_xlfn.STDEV.P(E58:E60)</f>
        <v>#DIV/0!</v>
      </c>
      <c r="H58" s="8" t="e">
        <f>IF(AND(F58&lt;$B$30, F58&gt;$B$36),$B$119,$B$120)</f>
        <v>#DIV/0!</v>
      </c>
      <c r="I58" s="8"/>
      <c r="J58" s="8" t="e">
        <f t="shared" si="5"/>
        <v>#DIV/0!</v>
      </c>
      <c r="K58" s="8" t="e">
        <f>AVERAGE(J58:J60)</f>
        <v>#DIV/0!</v>
      </c>
      <c r="L58" s="8" t="e">
        <f>_xlfn.STDEV.P(J58:J60)</f>
        <v>#DIV/0!</v>
      </c>
      <c r="M58" s="8" t="e">
        <f>IF(AND(K58&lt;$B$31, K58&gt;$B$36),$B$119,$B$120)</f>
        <v>#DIV/0!</v>
      </c>
      <c r="N58" s="8"/>
      <c r="O58" s="8" t="e">
        <f t="shared" si="6"/>
        <v>#DIV/0!</v>
      </c>
      <c r="P58" s="8" t="e">
        <f>AVERAGE(O58:O60)</f>
        <v>#DIV/0!</v>
      </c>
      <c r="Q58" s="8" t="e">
        <f>_xlfn.STDEV.P(O58:O60)</f>
        <v>#DIV/0!</v>
      </c>
      <c r="R58" s="8" t="e">
        <f>IF(AND(P58&lt;$B$30, P58&gt;$B$35),$B$119,$B$120)</f>
        <v>#DIV/0!</v>
      </c>
      <c r="S58" s="8"/>
      <c r="T58" s="8" t="e">
        <f>IF($Y$46=1,IF(AND($B$40&gt;$F$40,$B$40&gt;$J$40),F58,IF($F$40&gt;$J$40,K58,IF($J$40&gt;$F$40,P58,""))),IF($Y$46=2,F58,IF($Y$46=3,K58,IF($Y$46=4,P58,""))))</f>
        <v>#DIV/0!</v>
      </c>
      <c r="U58" s="8" t="e">
        <f>IF($Y$46=1,IF(AND($B$40&gt;$F$40,$B$40&gt;$J$40),G58,IF($F$40&gt;$J$40,L58,IF($J$40&gt;$F$40,Q58,""))),IF($Y$46=2,G58,IF($Y$46=3,L58,IF($Y$46=4,Q58,""))))</f>
        <v>#DIV/0!</v>
      </c>
      <c r="V58" s="8" t="e">
        <f>IF($Y$46=1,IF(AND($B$40&gt;$F$40,$B$40&gt;$J$40),H58,IF($F$40&gt;$J$40,M58,IF($J$40&gt;$F$40,R58,""))),IF($Y$46=2,H58,IF($Y$46=3,M58,IF($Y$46=4,R58,""))))</f>
        <v>#DIV/0!</v>
      </c>
      <c r="W58" s="8"/>
      <c r="Y58" s="8"/>
      <c r="Z58" s="8"/>
    </row>
    <row r="59" spans="2:26" s="8" customFormat="1" hidden="1" x14ac:dyDescent="0.25">
      <c r="B59" s="8" t="s">
        <v>13</v>
      </c>
      <c r="C59" s="8">
        <f>G21</f>
        <v>0</v>
      </c>
      <c r="D59" s="8" t="e">
        <f t="shared" si="3"/>
        <v>#DIV/0!</v>
      </c>
      <c r="E59" s="8" t="e">
        <f t="shared" si="4"/>
        <v>#DIV/0!</v>
      </c>
      <c r="J59" s="8" t="e">
        <f t="shared" si="5"/>
        <v>#DIV/0!</v>
      </c>
      <c r="O59" s="8" t="e">
        <f t="shared" si="6"/>
        <v>#DIV/0!</v>
      </c>
    </row>
    <row r="60" spans="2:26" s="8" customFormat="1" hidden="1" x14ac:dyDescent="0.25">
      <c r="B60" s="8" t="s">
        <v>13</v>
      </c>
      <c r="C60" s="8">
        <f>H21</f>
        <v>0</v>
      </c>
      <c r="D60" s="8" t="e">
        <f t="shared" si="3"/>
        <v>#DIV/0!</v>
      </c>
      <c r="E60" s="8" t="e">
        <f t="shared" si="4"/>
        <v>#DIV/0!</v>
      </c>
      <c r="J60" s="8" t="e">
        <f t="shared" si="5"/>
        <v>#DIV/0!</v>
      </c>
      <c r="O60" s="8" t="e">
        <f t="shared" si="6"/>
        <v>#DIV/0!</v>
      </c>
    </row>
    <row r="61" spans="2:26" hidden="1" x14ac:dyDescent="0.25">
      <c r="B61" s="8" t="s">
        <v>14</v>
      </c>
      <c r="C61" s="8">
        <f>F22</f>
        <v>0</v>
      </c>
      <c r="D61" s="8" t="e">
        <f t="shared" si="3"/>
        <v>#DIV/0!</v>
      </c>
      <c r="E61" s="8" t="e">
        <f t="shared" si="4"/>
        <v>#DIV/0!</v>
      </c>
      <c r="F61" s="8" t="e">
        <f>AVERAGE(E61:E63)</f>
        <v>#DIV/0!</v>
      </c>
      <c r="G61" s="8" t="e">
        <f>_xlfn.STDEV.P(E61:E63)</f>
        <v>#DIV/0!</v>
      </c>
      <c r="H61" s="8" t="e">
        <f>IF(AND(F61&lt;$B$30, F61&gt;$B$36),$B$119,$B$120)</f>
        <v>#DIV/0!</v>
      </c>
      <c r="I61" s="8"/>
      <c r="J61" s="8" t="e">
        <f t="shared" si="5"/>
        <v>#DIV/0!</v>
      </c>
      <c r="K61" s="8" t="e">
        <f>AVERAGE(J61:J63)</f>
        <v>#DIV/0!</v>
      </c>
      <c r="L61" s="8" t="e">
        <f>_xlfn.STDEV.P(J61:J63)</f>
        <v>#DIV/0!</v>
      </c>
      <c r="M61" s="8" t="e">
        <f>IF(AND(K61&lt;$B$31, K61&gt;$B$36),$B$119,$B$120)</f>
        <v>#DIV/0!</v>
      </c>
      <c r="N61" s="8"/>
      <c r="O61" s="8" t="e">
        <f t="shared" si="6"/>
        <v>#DIV/0!</v>
      </c>
      <c r="P61" s="8" t="e">
        <f>AVERAGE(O61:O63)</f>
        <v>#DIV/0!</v>
      </c>
      <c r="Q61" s="8" t="e">
        <f>_xlfn.STDEV.P(O61:O63)</f>
        <v>#DIV/0!</v>
      </c>
      <c r="R61" s="8" t="e">
        <f>IF(AND(P61&lt;$B$30, P61&gt;$B$35),$B$119,$B$120)</f>
        <v>#DIV/0!</v>
      </c>
      <c r="S61" s="8"/>
      <c r="T61" s="8" t="e">
        <f>IF($Y$46=1,IF(AND($B$40&gt;$F$40,$B$40&gt;$J$40),F61,IF($F$40&gt;$J$40,K61,IF($J$40&gt;$F$40,P61,""))),IF($Y$46=2,F61,IF($Y$46=3,K61,IF($Y$46=4,P61,""))))</f>
        <v>#DIV/0!</v>
      </c>
      <c r="U61" s="8" t="e">
        <f>IF($Y$46=1,IF(AND($B$40&gt;$F$40,$B$40&gt;$J$40),G61,IF($F$40&gt;$J$40,L61,IF($J$40&gt;$F$40,Q61,""))),IF($Y$46=2,G61,IF($Y$46=3,L61,IF($Y$46=4,Q61,""))))</f>
        <v>#DIV/0!</v>
      </c>
      <c r="V61" s="8" t="e">
        <f>IF($Y$46=1,IF(AND($B$40&gt;$F$40,$B$40&gt;$J$40),H61,IF($F$40&gt;$J$40,M61,IF($J$40&gt;$F$40,R61,""))),IF($Y$46=2,H61,IF($Y$46=3,M61,IF($Y$46=4,R61,""))))</f>
        <v>#DIV/0!</v>
      </c>
      <c r="W61" s="8"/>
      <c r="Y61" s="8"/>
      <c r="Z61" s="8"/>
    </row>
    <row r="62" spans="2:26" s="8" customFormat="1" hidden="1" x14ac:dyDescent="0.25">
      <c r="B62" s="8" t="s">
        <v>14</v>
      </c>
      <c r="C62" s="8">
        <f>G22</f>
        <v>0</v>
      </c>
      <c r="D62" s="8" t="e">
        <f t="shared" si="3"/>
        <v>#DIV/0!</v>
      </c>
      <c r="E62" s="8" t="e">
        <f t="shared" si="4"/>
        <v>#DIV/0!</v>
      </c>
      <c r="J62" s="8" t="e">
        <f t="shared" si="5"/>
        <v>#DIV/0!</v>
      </c>
      <c r="O62" s="8" t="e">
        <f t="shared" si="6"/>
        <v>#DIV/0!</v>
      </c>
    </row>
    <row r="63" spans="2:26" s="8" customFormat="1" hidden="1" x14ac:dyDescent="0.25">
      <c r="B63" s="8" t="s">
        <v>14</v>
      </c>
      <c r="C63" s="8">
        <f>H22</f>
        <v>0</v>
      </c>
      <c r="D63" s="8" t="e">
        <f t="shared" si="3"/>
        <v>#DIV/0!</v>
      </c>
      <c r="E63" s="8" t="e">
        <f t="shared" si="4"/>
        <v>#DIV/0!</v>
      </c>
      <c r="J63" s="8" t="e">
        <f t="shared" si="5"/>
        <v>#DIV/0!</v>
      </c>
      <c r="O63" s="8" t="e">
        <f t="shared" si="6"/>
        <v>#DIV/0!</v>
      </c>
    </row>
    <row r="64" spans="2:26" hidden="1" x14ac:dyDescent="0.25">
      <c r="B64" s="8" t="s">
        <v>15</v>
      </c>
      <c r="C64" s="8">
        <f>F23</f>
        <v>0</v>
      </c>
      <c r="D64" s="8" t="e">
        <f t="shared" si="3"/>
        <v>#DIV/0!</v>
      </c>
      <c r="E64" s="8" t="e">
        <f t="shared" si="4"/>
        <v>#DIV/0!</v>
      </c>
      <c r="F64" s="8" t="e">
        <f>AVERAGE(E64:E66)</f>
        <v>#DIV/0!</v>
      </c>
      <c r="G64" s="8" t="e">
        <f>_xlfn.STDEV.P(E64:E66)</f>
        <v>#DIV/0!</v>
      </c>
      <c r="H64" s="8" t="e">
        <f>IF(AND(F64&lt;$B$30, F64&gt;$B$36),$B$119,$B$120)</f>
        <v>#DIV/0!</v>
      </c>
      <c r="I64" s="8"/>
      <c r="J64" s="8" t="e">
        <f t="shared" si="5"/>
        <v>#DIV/0!</v>
      </c>
      <c r="K64" s="8" t="e">
        <f>AVERAGE(J64:J66)</f>
        <v>#DIV/0!</v>
      </c>
      <c r="L64" s="8" t="e">
        <f>_xlfn.STDEV.P(J64:J66)</f>
        <v>#DIV/0!</v>
      </c>
      <c r="M64" s="8" t="e">
        <f>IF(AND(K64&lt;$B$31, K64&gt;$B$36),$B$119,$B$120)</f>
        <v>#DIV/0!</v>
      </c>
      <c r="N64" s="8"/>
      <c r="O64" s="8" t="e">
        <f t="shared" si="6"/>
        <v>#DIV/0!</v>
      </c>
      <c r="P64" s="8" t="e">
        <f>AVERAGE(O64:O66)</f>
        <v>#DIV/0!</v>
      </c>
      <c r="Q64" s="8" t="e">
        <f>_xlfn.STDEV.P(O64:O66)</f>
        <v>#DIV/0!</v>
      </c>
      <c r="R64" s="8" t="e">
        <f>IF(AND(P64&lt;$B$30, P64&gt;$B$35),$B$119,$B$120)</f>
        <v>#DIV/0!</v>
      </c>
      <c r="S64" s="8"/>
      <c r="T64" s="8" t="e">
        <f>IF($Y$46=1,IF(AND($B$40&gt;$F$40,$B$40&gt;$J$40),F64,IF($F$40&gt;$J$40,K64,IF($J$40&gt;$F$40,P64,""))),IF($Y$46=2,F64,IF($Y$46=3,K64,IF($Y$46=4,P64,""))))</f>
        <v>#DIV/0!</v>
      </c>
      <c r="U64" s="8" t="e">
        <f>IF($Y$46=1,IF(AND($B$40&gt;$F$40,$B$40&gt;$J$40),G64,IF($F$40&gt;$J$40,L64,IF($J$40&gt;$F$40,Q64,""))),IF($Y$46=2,G64,IF($Y$46=3,L64,IF($Y$46=4,Q64,""))))</f>
        <v>#DIV/0!</v>
      </c>
      <c r="V64" s="8" t="e">
        <f>IF($Y$46=1,IF(AND($B$40&gt;$F$40,$B$40&gt;$J$40),H64,IF($F$40&gt;$J$40,M64,IF($J$40&gt;$F$40,R64,""))),IF($Y$46=2,H64,IF($Y$46=3,M64,IF($Y$46=4,R64,""))))</f>
        <v>#DIV/0!</v>
      </c>
      <c r="W64" s="8"/>
      <c r="X64" s="8"/>
      <c r="Y64" s="8"/>
      <c r="Z64" s="8"/>
    </row>
    <row r="65" spans="2:26" s="8" customFormat="1" hidden="1" x14ac:dyDescent="0.25">
      <c r="B65" s="8" t="s">
        <v>15</v>
      </c>
      <c r="C65" s="8">
        <f>G23</f>
        <v>0</v>
      </c>
      <c r="D65" s="8" t="e">
        <f t="shared" si="3"/>
        <v>#DIV/0!</v>
      </c>
      <c r="E65" s="8" t="e">
        <f t="shared" si="4"/>
        <v>#DIV/0!</v>
      </c>
      <c r="J65" s="8" t="e">
        <f t="shared" si="5"/>
        <v>#DIV/0!</v>
      </c>
      <c r="O65" s="8" t="e">
        <f t="shared" si="6"/>
        <v>#DIV/0!</v>
      </c>
    </row>
    <row r="66" spans="2:26" s="8" customFormat="1" hidden="1" x14ac:dyDescent="0.25">
      <c r="B66" s="8" t="s">
        <v>15</v>
      </c>
      <c r="C66" s="8">
        <f>H23</f>
        <v>0</v>
      </c>
      <c r="D66" s="8" t="e">
        <f t="shared" si="3"/>
        <v>#DIV/0!</v>
      </c>
      <c r="E66" s="8" t="e">
        <f t="shared" si="4"/>
        <v>#DIV/0!</v>
      </c>
      <c r="J66" s="8" t="e">
        <f t="shared" si="5"/>
        <v>#DIV/0!</v>
      </c>
      <c r="O66" s="8" t="e">
        <f t="shared" si="6"/>
        <v>#DIV/0!</v>
      </c>
    </row>
    <row r="67" spans="2:26" hidden="1" x14ac:dyDescent="0.25">
      <c r="B67" s="8" t="s">
        <v>16</v>
      </c>
      <c r="C67" s="8">
        <f>F24</f>
        <v>0</v>
      </c>
      <c r="D67" s="8" t="e">
        <f t="shared" si="3"/>
        <v>#DIV/0!</v>
      </c>
      <c r="E67" s="8" t="e">
        <f t="shared" si="4"/>
        <v>#DIV/0!</v>
      </c>
      <c r="F67" s="8" t="e">
        <f>AVERAGE(E67:E69)</f>
        <v>#DIV/0!</v>
      </c>
      <c r="G67" s="8" t="e">
        <f>_xlfn.STDEV.P(E67:E69)</f>
        <v>#DIV/0!</v>
      </c>
      <c r="H67" s="8" t="e">
        <f>IF(AND(F67&lt;$B$30, F67&gt;$B$36),$B$119,$B$120)</f>
        <v>#DIV/0!</v>
      </c>
      <c r="I67" s="8"/>
      <c r="J67" s="8" t="e">
        <f t="shared" si="5"/>
        <v>#DIV/0!</v>
      </c>
      <c r="K67" s="8" t="e">
        <f>AVERAGE(J67:J69)</f>
        <v>#DIV/0!</v>
      </c>
      <c r="L67" s="8" t="e">
        <f>_xlfn.STDEV.P(J67:J69)</f>
        <v>#DIV/0!</v>
      </c>
      <c r="M67" s="8" t="e">
        <f>IF(AND(K67&lt;$B$31, K67&gt;$B$36),$B$119,$B$120)</f>
        <v>#DIV/0!</v>
      </c>
      <c r="N67" s="8"/>
      <c r="O67" s="8" t="e">
        <f t="shared" si="6"/>
        <v>#DIV/0!</v>
      </c>
      <c r="P67" s="8" t="e">
        <f>AVERAGE(O67:O69)</f>
        <v>#DIV/0!</v>
      </c>
      <c r="Q67" s="8" t="e">
        <f>_xlfn.STDEV.P(O67:O69)</f>
        <v>#DIV/0!</v>
      </c>
      <c r="R67" s="8" t="e">
        <f>IF(AND(P67&lt;$B$30, P67&gt;$B$35),$B$119,$B$120)</f>
        <v>#DIV/0!</v>
      </c>
      <c r="S67" s="8"/>
      <c r="T67" s="8" t="e">
        <f>IF($Y$46=1,IF(AND($B$40&gt;$F$40,$B$40&gt;$J$40),F67,IF($F$40&gt;$J$40,K67,IF($J$40&gt;$F$40,P67,""))),IF($Y$46=2,F67,IF($Y$46=3,K67,IF($Y$46=4,P67,""))))</f>
        <v>#DIV/0!</v>
      </c>
      <c r="U67" s="8" t="e">
        <f>IF($Y$46=1,IF(AND($B$40&gt;$F$40,$B$40&gt;$J$40),G67,IF($F$40&gt;$J$40,L67,IF($J$40&gt;$F$40,Q67,""))),IF($Y$46=2,G67,IF($Y$46=3,L67,IF($Y$46=4,Q67,""))))</f>
        <v>#DIV/0!</v>
      </c>
      <c r="V67" s="8" t="e">
        <f>IF($Y$46=1,IF(AND($B$40&gt;$F$40,$B$40&gt;$J$40),H67,IF($F$40&gt;$J$40,M67,IF($J$40&gt;$F$40,R67,""))),IF($Y$46=2,H67,IF($Y$46=3,M67,IF($Y$46=4,R67,""))))</f>
        <v>#DIV/0!</v>
      </c>
      <c r="W67" s="8"/>
      <c r="X67" s="8"/>
      <c r="Y67" s="8"/>
      <c r="Z67" s="8"/>
    </row>
    <row r="68" spans="2:26" s="8" customFormat="1" hidden="1" x14ac:dyDescent="0.25">
      <c r="B68" s="8" t="s">
        <v>16</v>
      </c>
      <c r="C68" s="8">
        <f>G24</f>
        <v>0</v>
      </c>
      <c r="D68" s="8" t="e">
        <f t="shared" si="3"/>
        <v>#DIV/0!</v>
      </c>
      <c r="E68" s="8" t="e">
        <f t="shared" si="4"/>
        <v>#DIV/0!</v>
      </c>
      <c r="J68" s="8" t="e">
        <f t="shared" si="5"/>
        <v>#DIV/0!</v>
      </c>
      <c r="O68" s="8" t="e">
        <f t="shared" si="6"/>
        <v>#DIV/0!</v>
      </c>
    </row>
    <row r="69" spans="2:26" s="8" customFormat="1" hidden="1" x14ac:dyDescent="0.25">
      <c r="B69" s="8" t="s">
        <v>16</v>
      </c>
      <c r="C69" s="8">
        <f>H24</f>
        <v>0</v>
      </c>
      <c r="D69" s="8" t="e">
        <f t="shared" si="3"/>
        <v>#DIV/0!</v>
      </c>
      <c r="E69" s="8" t="e">
        <f t="shared" si="4"/>
        <v>#DIV/0!</v>
      </c>
      <c r="J69" s="8" t="e">
        <f t="shared" si="5"/>
        <v>#DIV/0!</v>
      </c>
      <c r="O69" s="8" t="e">
        <f t="shared" si="6"/>
        <v>#DIV/0!</v>
      </c>
    </row>
    <row r="70" spans="2:26" hidden="1" x14ac:dyDescent="0.25">
      <c r="B70" s="8" t="s">
        <v>17</v>
      </c>
      <c r="C70" s="8">
        <f>I17</f>
        <v>0</v>
      </c>
      <c r="D70" s="8" t="e">
        <f t="shared" si="3"/>
        <v>#DIV/0!</v>
      </c>
      <c r="E70" s="8" t="e">
        <f t="shared" si="4"/>
        <v>#DIV/0!</v>
      </c>
      <c r="F70" s="8" t="e">
        <f>AVERAGE(E70:E72)</f>
        <v>#DIV/0!</v>
      </c>
      <c r="G70" s="8" t="e">
        <f>_xlfn.STDEV.P(E70:E72)</f>
        <v>#DIV/0!</v>
      </c>
      <c r="H70" s="8" t="e">
        <f>IF(AND(F70&lt;$B$30, F70&gt;$B$36),$B$119,$B$120)</f>
        <v>#DIV/0!</v>
      </c>
      <c r="I70" s="8"/>
      <c r="J70" s="8" t="e">
        <f t="shared" si="5"/>
        <v>#DIV/0!</v>
      </c>
      <c r="K70" s="8" t="e">
        <f>AVERAGE(J70:J72)</f>
        <v>#DIV/0!</v>
      </c>
      <c r="L70" s="8" t="e">
        <f>_xlfn.STDEV.P(J70:J72)</f>
        <v>#DIV/0!</v>
      </c>
      <c r="M70" s="8" t="e">
        <f>IF(AND(K70&lt;$B$31, K70&gt;$B$36),$B$119,$B$120)</f>
        <v>#DIV/0!</v>
      </c>
      <c r="N70" s="8"/>
      <c r="O70" s="8" t="e">
        <f t="shared" si="6"/>
        <v>#DIV/0!</v>
      </c>
      <c r="P70" s="8" t="e">
        <f>AVERAGE(O70:O72)</f>
        <v>#DIV/0!</v>
      </c>
      <c r="Q70" s="8" t="e">
        <f>_xlfn.STDEV.P(O70:O72)</f>
        <v>#DIV/0!</v>
      </c>
      <c r="R70" s="8" t="e">
        <f>IF(AND(P70&lt;$B$30, P70&gt;$B$35),$B$119,$B$120)</f>
        <v>#DIV/0!</v>
      </c>
      <c r="S70" s="8"/>
      <c r="T70" s="8" t="e">
        <f>IF($Y$46=1,IF(AND($B$40&gt;$F$40,$B$40&gt;$J$40),F70,IF($F$40&gt;$J$40,K70,IF($J$40&gt;$F$40,P70,""))),IF($Y$46=2,F70,IF($Y$46=3,K70,IF($Y$46=4,P70,""))))</f>
        <v>#DIV/0!</v>
      </c>
      <c r="U70" s="8" t="e">
        <f>IF($Y$46=1,IF(AND($B$40&gt;$F$40,$B$40&gt;$J$40),G70,IF($F$40&gt;$J$40,L70,IF($J$40&gt;$F$40,Q70,""))),IF($Y$46=2,G70,IF($Y$46=3,L70,IF($Y$46=4,Q70,""))))</f>
        <v>#DIV/0!</v>
      </c>
      <c r="V70" s="8" t="e">
        <f>IF($Y$46=1,IF(AND($B$40&gt;$F$40,$B$40&gt;$J$40),H70,IF($F$40&gt;$J$40,M70,IF($J$40&gt;$F$40,R70,""))),IF($Y$46=2,H70,IF($Y$46=3,M70,IF($Y$46=4,R70,""))))</f>
        <v>#DIV/0!</v>
      </c>
      <c r="W70" s="8"/>
      <c r="X70" s="8"/>
      <c r="Y70" s="8"/>
      <c r="Z70" s="8"/>
    </row>
    <row r="71" spans="2:26" s="8" customFormat="1" hidden="1" x14ac:dyDescent="0.25">
      <c r="B71" s="8" t="s">
        <v>17</v>
      </c>
      <c r="C71" s="8">
        <f>J17</f>
        <v>0</v>
      </c>
      <c r="D71" s="8" t="e">
        <f t="shared" si="3"/>
        <v>#DIV/0!</v>
      </c>
      <c r="E71" s="8" t="e">
        <f t="shared" si="4"/>
        <v>#DIV/0!</v>
      </c>
      <c r="J71" s="8" t="e">
        <f t="shared" si="5"/>
        <v>#DIV/0!</v>
      </c>
      <c r="O71" s="8" t="e">
        <f t="shared" si="6"/>
        <v>#DIV/0!</v>
      </c>
    </row>
    <row r="72" spans="2:26" s="8" customFormat="1" hidden="1" x14ac:dyDescent="0.25">
      <c r="B72" s="8" t="s">
        <v>17</v>
      </c>
      <c r="C72" s="8">
        <f>K17</f>
        <v>0</v>
      </c>
      <c r="D72" s="8" t="e">
        <f t="shared" si="3"/>
        <v>#DIV/0!</v>
      </c>
      <c r="E72" s="8" t="e">
        <f t="shared" si="4"/>
        <v>#DIV/0!</v>
      </c>
      <c r="J72" s="8" t="e">
        <f t="shared" si="5"/>
        <v>#DIV/0!</v>
      </c>
      <c r="O72" s="8" t="e">
        <f t="shared" si="6"/>
        <v>#DIV/0!</v>
      </c>
    </row>
    <row r="73" spans="2:26" hidden="1" x14ac:dyDescent="0.25">
      <c r="B73" s="8" t="s">
        <v>18</v>
      </c>
      <c r="C73" s="8">
        <f>I18</f>
        <v>0</v>
      </c>
      <c r="D73" s="8" t="e">
        <f t="shared" si="3"/>
        <v>#DIV/0!</v>
      </c>
      <c r="E73" s="8" t="e">
        <f t="shared" si="4"/>
        <v>#DIV/0!</v>
      </c>
      <c r="F73" s="8" t="e">
        <f>AVERAGE(E73:E75)</f>
        <v>#DIV/0!</v>
      </c>
      <c r="G73" s="8" t="e">
        <f>_xlfn.STDEV.P(E73:E75)</f>
        <v>#DIV/0!</v>
      </c>
      <c r="H73" s="8" t="e">
        <f>IF(AND(F73&lt;$B$30, F73&gt;$B$36),$B$119,$B$120)</f>
        <v>#DIV/0!</v>
      </c>
      <c r="I73" s="8"/>
      <c r="J73" s="8" t="e">
        <f t="shared" si="5"/>
        <v>#DIV/0!</v>
      </c>
      <c r="K73" s="8" t="e">
        <f>AVERAGE(J73:J75)</f>
        <v>#DIV/0!</v>
      </c>
      <c r="L73" s="8" t="e">
        <f>_xlfn.STDEV.P(J73:J75)</f>
        <v>#DIV/0!</v>
      </c>
      <c r="M73" s="8" t="e">
        <f>IF(AND(K73&lt;$B$31, K73&gt;$B$36),$B$119,$B$120)</f>
        <v>#DIV/0!</v>
      </c>
      <c r="N73" s="8"/>
      <c r="O73" s="8" t="e">
        <f t="shared" si="6"/>
        <v>#DIV/0!</v>
      </c>
      <c r="P73" s="8" t="e">
        <f>AVERAGE(O73:O75)</f>
        <v>#DIV/0!</v>
      </c>
      <c r="Q73" s="8" t="e">
        <f>_xlfn.STDEV.P(O73:O75)</f>
        <v>#DIV/0!</v>
      </c>
      <c r="R73" s="8" t="e">
        <f>IF(AND(P73&lt;$B$30, P73&gt;$B$35),$B$119,$B$120)</f>
        <v>#DIV/0!</v>
      </c>
      <c r="S73" s="8"/>
      <c r="T73" s="8" t="e">
        <f>IF($Y$46=1,IF(AND($B$40&gt;$F$40,$B$40&gt;$J$40),F73,IF($F$40&gt;$J$40,K73,IF($J$40&gt;$F$40,P73,""))),IF($Y$46=2,F73,IF($Y$46=3,K73,IF($Y$46=4,P73,""))))</f>
        <v>#DIV/0!</v>
      </c>
      <c r="U73" s="8" t="e">
        <f>IF($Y$46=1,IF(AND($B$40&gt;$F$40,$B$40&gt;$J$40),G73,IF($F$40&gt;$J$40,L73,IF($J$40&gt;$F$40,Q73,""))),IF($Y$46=2,G73,IF($Y$46=3,L73,IF($Y$46=4,Q73,""))))</f>
        <v>#DIV/0!</v>
      </c>
      <c r="V73" s="8" t="e">
        <f>IF($Y$46=1,IF(AND($B$40&gt;$F$40,$B$40&gt;$J$40),H73,IF($F$40&gt;$J$40,M73,IF($J$40&gt;$F$40,R73,""))),IF($Y$46=2,H73,IF($Y$46=3,M73,IF($Y$46=4,R73,""))))</f>
        <v>#DIV/0!</v>
      </c>
      <c r="W73" s="8"/>
      <c r="X73" s="8"/>
      <c r="Y73" s="8"/>
      <c r="Z73" s="8"/>
    </row>
    <row r="74" spans="2:26" s="8" customFormat="1" hidden="1" x14ac:dyDescent="0.25">
      <c r="B74" s="8" t="s">
        <v>18</v>
      </c>
      <c r="C74" s="8">
        <f>J18</f>
        <v>0</v>
      </c>
      <c r="D74" s="8" t="e">
        <f t="shared" si="3"/>
        <v>#DIV/0!</v>
      </c>
      <c r="E74" s="8" t="e">
        <f t="shared" si="4"/>
        <v>#DIV/0!</v>
      </c>
      <c r="J74" s="8" t="e">
        <f t="shared" si="5"/>
        <v>#DIV/0!</v>
      </c>
      <c r="O74" s="8" t="e">
        <f t="shared" si="6"/>
        <v>#DIV/0!</v>
      </c>
    </row>
    <row r="75" spans="2:26" s="8" customFormat="1" hidden="1" x14ac:dyDescent="0.25">
      <c r="B75" s="8" t="s">
        <v>18</v>
      </c>
      <c r="C75" s="8">
        <f>K18</f>
        <v>0</v>
      </c>
      <c r="D75" s="8" t="e">
        <f t="shared" si="3"/>
        <v>#DIV/0!</v>
      </c>
      <c r="E75" s="8" t="e">
        <f t="shared" si="4"/>
        <v>#DIV/0!</v>
      </c>
      <c r="J75" s="8" t="e">
        <f t="shared" si="5"/>
        <v>#DIV/0!</v>
      </c>
      <c r="O75" s="8" t="e">
        <f t="shared" si="6"/>
        <v>#DIV/0!</v>
      </c>
    </row>
    <row r="76" spans="2:26" hidden="1" x14ac:dyDescent="0.25">
      <c r="B76" s="8" t="s">
        <v>19</v>
      </c>
      <c r="C76" s="8">
        <f>I19</f>
        <v>0</v>
      </c>
      <c r="D76" s="8" t="e">
        <f t="shared" si="3"/>
        <v>#DIV/0!</v>
      </c>
      <c r="E76" s="8" t="e">
        <f t="shared" si="4"/>
        <v>#DIV/0!</v>
      </c>
      <c r="F76" s="8" t="e">
        <f>AVERAGE(E76:E78)</f>
        <v>#DIV/0!</v>
      </c>
      <c r="G76" s="8" t="e">
        <f>_xlfn.STDEV.P(E76:E78)</f>
        <v>#DIV/0!</v>
      </c>
      <c r="H76" s="8" t="e">
        <f>IF(AND(F76&lt;$B$30, F76&gt;$B$36),$B$119,$B$120)</f>
        <v>#DIV/0!</v>
      </c>
      <c r="I76" s="8"/>
      <c r="J76" s="8" t="e">
        <f t="shared" si="5"/>
        <v>#DIV/0!</v>
      </c>
      <c r="K76" s="8" t="e">
        <f>AVERAGE(J76:J78)</f>
        <v>#DIV/0!</v>
      </c>
      <c r="L76" s="8" t="e">
        <f>_xlfn.STDEV.P(J76:J78)</f>
        <v>#DIV/0!</v>
      </c>
      <c r="M76" s="8" t="e">
        <f>IF(AND(K76&lt;$B$31, K76&gt;$B$36),$B$119,$B$120)</f>
        <v>#DIV/0!</v>
      </c>
      <c r="N76" s="8"/>
      <c r="O76" s="8" t="e">
        <f t="shared" si="6"/>
        <v>#DIV/0!</v>
      </c>
      <c r="P76" s="8" t="e">
        <f>AVERAGE(O76:O78)</f>
        <v>#DIV/0!</v>
      </c>
      <c r="Q76" s="8" t="e">
        <f>_xlfn.STDEV.P(O76:O78)</f>
        <v>#DIV/0!</v>
      </c>
      <c r="R76" s="8" t="e">
        <f>IF(AND(P76&lt;$B$30, P76&gt;$B$35),$B$119,$B$120)</f>
        <v>#DIV/0!</v>
      </c>
      <c r="S76" s="8"/>
      <c r="T76" s="8" t="e">
        <f>IF($Y$46=1,IF(AND($B$40&gt;$F$40,$B$40&gt;$J$40),F76,IF($F$40&gt;$J$40,K76,IF($J$40&gt;$F$40,P76,""))),IF($Y$46=2,F76,IF($Y$46=3,K76,IF($Y$46=4,P76,""))))</f>
        <v>#DIV/0!</v>
      </c>
      <c r="U76" s="8" t="e">
        <f>IF($Y$46=1,IF(AND($B$40&gt;$F$40,$B$40&gt;$J$40),G76,IF($F$40&gt;$J$40,L76,IF($J$40&gt;$F$40,Q76,""))),IF($Y$46=2,G76,IF($Y$46=3,L76,IF($Y$46=4,Q76,""))))</f>
        <v>#DIV/0!</v>
      </c>
      <c r="V76" s="8" t="e">
        <f>IF($Y$46=1,IF(AND($B$40&gt;$F$40,$B$40&gt;$J$40),H76,IF($F$40&gt;$J$40,M76,IF($J$40&gt;$F$40,R76,""))),IF($Y$46=2,H76,IF($Y$46=3,M76,IF($Y$46=4,R76,""))))</f>
        <v>#DIV/0!</v>
      </c>
      <c r="W76" s="8"/>
      <c r="X76" s="8"/>
      <c r="Y76" s="8"/>
      <c r="Z76" s="8"/>
    </row>
    <row r="77" spans="2:26" s="8" customFormat="1" hidden="1" x14ac:dyDescent="0.25">
      <c r="B77" s="8" t="s">
        <v>19</v>
      </c>
      <c r="C77" s="8">
        <f>J19</f>
        <v>0</v>
      </c>
      <c r="D77" s="8" t="e">
        <f t="shared" si="3"/>
        <v>#DIV/0!</v>
      </c>
      <c r="E77" s="8" t="e">
        <f t="shared" si="4"/>
        <v>#DIV/0!</v>
      </c>
      <c r="J77" s="8" t="e">
        <f t="shared" si="5"/>
        <v>#DIV/0!</v>
      </c>
      <c r="O77" s="8" t="e">
        <f t="shared" si="6"/>
        <v>#DIV/0!</v>
      </c>
    </row>
    <row r="78" spans="2:26" s="8" customFormat="1" hidden="1" x14ac:dyDescent="0.25">
      <c r="B78" s="8" t="s">
        <v>19</v>
      </c>
      <c r="C78" s="8">
        <f>K19</f>
        <v>0</v>
      </c>
      <c r="D78" s="8" t="e">
        <f t="shared" si="3"/>
        <v>#DIV/0!</v>
      </c>
      <c r="E78" s="8" t="e">
        <f t="shared" si="4"/>
        <v>#DIV/0!</v>
      </c>
      <c r="J78" s="8" t="e">
        <f t="shared" si="5"/>
        <v>#DIV/0!</v>
      </c>
      <c r="O78" s="8" t="e">
        <f t="shared" si="6"/>
        <v>#DIV/0!</v>
      </c>
    </row>
    <row r="79" spans="2:26" hidden="1" x14ac:dyDescent="0.25">
      <c r="B79" s="8" t="s">
        <v>20</v>
      </c>
      <c r="C79" s="8">
        <f>I20</f>
        <v>0</v>
      </c>
      <c r="D79" s="8" t="e">
        <f t="shared" si="3"/>
        <v>#DIV/0!</v>
      </c>
      <c r="E79" s="8" t="e">
        <f t="shared" si="4"/>
        <v>#DIV/0!</v>
      </c>
      <c r="F79" s="8" t="e">
        <f>AVERAGE(E79:E81)</f>
        <v>#DIV/0!</v>
      </c>
      <c r="G79" s="8" t="e">
        <f>_xlfn.STDEV.P(E79:E81)</f>
        <v>#DIV/0!</v>
      </c>
      <c r="H79" s="8" t="e">
        <f>IF(AND(F79&lt;$B$30, F79&gt;$B$36),$B$119,$B$120)</f>
        <v>#DIV/0!</v>
      </c>
      <c r="I79" s="8"/>
      <c r="J79" s="8" t="e">
        <f t="shared" si="5"/>
        <v>#DIV/0!</v>
      </c>
      <c r="K79" s="8" t="e">
        <f>AVERAGE(J79:J81)</f>
        <v>#DIV/0!</v>
      </c>
      <c r="L79" s="8" t="e">
        <f>_xlfn.STDEV.P(J79:J81)</f>
        <v>#DIV/0!</v>
      </c>
      <c r="M79" s="8" t="e">
        <f>IF(AND(K79&lt;$B$31, K79&gt;$B$36),$B$119,$B$120)</f>
        <v>#DIV/0!</v>
      </c>
      <c r="N79" s="8"/>
      <c r="O79" s="8" t="e">
        <f t="shared" si="6"/>
        <v>#DIV/0!</v>
      </c>
      <c r="P79" s="8" t="e">
        <f>AVERAGE(O79:O81)</f>
        <v>#DIV/0!</v>
      </c>
      <c r="Q79" s="8" t="e">
        <f>_xlfn.STDEV.P(O79:O81)</f>
        <v>#DIV/0!</v>
      </c>
      <c r="R79" s="8" t="e">
        <f>IF(AND(P79&lt;$B$30, P79&gt;$B$35),$B$119,$B$120)</f>
        <v>#DIV/0!</v>
      </c>
      <c r="S79" s="8"/>
      <c r="T79" s="8" t="e">
        <f>IF($Y$46=1,IF(AND($B$40&gt;$F$40,$B$40&gt;$J$40),F79,IF($F$40&gt;$J$40,K79,IF($J$40&gt;$F$40,P79,""))),IF($Y$46=2,F79,IF($Y$46=3,K79,IF($Y$46=4,P79,""))))</f>
        <v>#DIV/0!</v>
      </c>
      <c r="U79" s="8" t="e">
        <f>IF($Y$46=1,IF(AND($B$40&gt;$F$40,$B$40&gt;$J$40),G79,IF($F$40&gt;$J$40,L79,IF($J$40&gt;$F$40,Q79,""))),IF($Y$46=2,G79,IF($Y$46=3,L79,IF($Y$46=4,Q79,""))))</f>
        <v>#DIV/0!</v>
      </c>
      <c r="V79" s="8" t="e">
        <f>IF($Y$46=1,IF(AND($B$40&gt;$F$40,$B$40&gt;$J$40),H79,IF($F$40&gt;$J$40,M79,IF($J$40&gt;$F$40,R79,""))),IF($Y$46=2,H79,IF($Y$46=3,M79,IF($Y$46=4,R79,""))))</f>
        <v>#DIV/0!</v>
      </c>
      <c r="W79" s="8"/>
      <c r="X79" s="8"/>
      <c r="Y79" s="8"/>
      <c r="Z79" s="8"/>
    </row>
    <row r="80" spans="2:26" s="8" customFormat="1" hidden="1" x14ac:dyDescent="0.25">
      <c r="B80" s="8" t="s">
        <v>20</v>
      </c>
      <c r="C80" s="8">
        <f>J20</f>
        <v>0</v>
      </c>
      <c r="D80" s="8" t="e">
        <f t="shared" si="3"/>
        <v>#DIV/0!</v>
      </c>
      <c r="E80" s="8" t="e">
        <f t="shared" si="4"/>
        <v>#DIV/0!</v>
      </c>
      <c r="J80" s="8" t="e">
        <f t="shared" si="5"/>
        <v>#DIV/0!</v>
      </c>
      <c r="O80" s="8" t="e">
        <f t="shared" si="6"/>
        <v>#DIV/0!</v>
      </c>
    </row>
    <row r="81" spans="2:26" s="8" customFormat="1" hidden="1" x14ac:dyDescent="0.25">
      <c r="B81" s="8" t="s">
        <v>20</v>
      </c>
      <c r="C81" s="8">
        <f>K20</f>
        <v>0</v>
      </c>
      <c r="D81" s="8" t="e">
        <f t="shared" si="3"/>
        <v>#DIV/0!</v>
      </c>
      <c r="E81" s="8" t="e">
        <f t="shared" si="4"/>
        <v>#DIV/0!</v>
      </c>
      <c r="J81" s="8" t="e">
        <f t="shared" si="5"/>
        <v>#DIV/0!</v>
      </c>
      <c r="O81" s="8" t="e">
        <f t="shared" si="6"/>
        <v>#DIV/0!</v>
      </c>
    </row>
    <row r="82" spans="2:26" hidden="1" x14ac:dyDescent="0.25">
      <c r="B82" s="8" t="s">
        <v>21</v>
      </c>
      <c r="C82" s="8">
        <f>I21</f>
        <v>0</v>
      </c>
      <c r="D82" s="8" t="e">
        <f t="shared" si="3"/>
        <v>#DIV/0!</v>
      </c>
      <c r="E82" s="8" t="e">
        <f t="shared" si="4"/>
        <v>#DIV/0!</v>
      </c>
      <c r="F82" s="8" t="e">
        <f>AVERAGE(E82:E84)</f>
        <v>#DIV/0!</v>
      </c>
      <c r="G82" s="8" t="e">
        <f>_xlfn.STDEV.P(E82:E84)</f>
        <v>#DIV/0!</v>
      </c>
      <c r="H82" s="8" t="e">
        <f>IF(AND(F82&lt;$B$30, F82&gt;$B$36),$B$119,$B$120)</f>
        <v>#DIV/0!</v>
      </c>
      <c r="I82" s="8"/>
      <c r="J82" s="8" t="e">
        <f t="shared" si="5"/>
        <v>#DIV/0!</v>
      </c>
      <c r="K82" s="8" t="e">
        <f>AVERAGE(J82:J84)</f>
        <v>#DIV/0!</v>
      </c>
      <c r="L82" s="8" t="e">
        <f>_xlfn.STDEV.P(J82:J84)</f>
        <v>#DIV/0!</v>
      </c>
      <c r="M82" s="8" t="e">
        <f>IF(AND(K82&lt;$B$31, K82&gt;$B$36),$B$119,$B$120)</f>
        <v>#DIV/0!</v>
      </c>
      <c r="N82" s="8"/>
      <c r="O82" s="8" t="e">
        <f t="shared" si="6"/>
        <v>#DIV/0!</v>
      </c>
      <c r="P82" s="8" t="e">
        <f>AVERAGE(O82:O84)</f>
        <v>#DIV/0!</v>
      </c>
      <c r="Q82" s="8" t="e">
        <f>_xlfn.STDEV.P(O82:O84)</f>
        <v>#DIV/0!</v>
      </c>
      <c r="R82" s="8" t="e">
        <f>IF(AND(P82&lt;$B$30, P82&gt;$B$35),$B$119,$B$120)</f>
        <v>#DIV/0!</v>
      </c>
      <c r="S82" s="8"/>
      <c r="T82" s="8" t="e">
        <f>IF($Y$46=1,IF(AND($B$40&gt;$F$40,$B$40&gt;$J$40),F82,IF($F$40&gt;$J$40,K82,IF($J$40&gt;$F$40,P82,""))),IF($Y$46=2,F82,IF($Y$46=3,K82,IF($Y$46=4,P82,""))))</f>
        <v>#DIV/0!</v>
      </c>
      <c r="U82" s="8" t="e">
        <f>IF($Y$46=1,IF(AND($B$40&gt;$F$40,$B$40&gt;$J$40),G82,IF($F$40&gt;$J$40,L82,IF($J$40&gt;$F$40,Q82,""))),IF($Y$46=2,G82,IF($Y$46=3,L82,IF($Y$46=4,Q82,""))))</f>
        <v>#DIV/0!</v>
      </c>
      <c r="V82" s="8" t="e">
        <f>IF($Y$46=1,IF(AND($B$40&gt;$F$40,$B$40&gt;$J$40),H82,IF($F$40&gt;$J$40,M82,IF($J$40&gt;$F$40,R82,""))),IF($Y$46=2,H82,IF($Y$46=3,M82,IF($Y$46=4,R82,""))))</f>
        <v>#DIV/0!</v>
      </c>
      <c r="W82" s="8"/>
      <c r="X82" s="8"/>
      <c r="Y82" s="8"/>
      <c r="Z82" s="8"/>
    </row>
    <row r="83" spans="2:26" s="8" customFormat="1" hidden="1" x14ac:dyDescent="0.25">
      <c r="B83" s="8" t="s">
        <v>21</v>
      </c>
      <c r="C83" s="8">
        <f>J21</f>
        <v>0</v>
      </c>
      <c r="D83" s="8" t="e">
        <f t="shared" si="3"/>
        <v>#DIV/0!</v>
      </c>
      <c r="E83" s="8" t="e">
        <f t="shared" si="4"/>
        <v>#DIV/0!</v>
      </c>
      <c r="J83" s="8" t="e">
        <f t="shared" si="5"/>
        <v>#DIV/0!</v>
      </c>
      <c r="O83" s="8" t="e">
        <f t="shared" si="6"/>
        <v>#DIV/0!</v>
      </c>
    </row>
    <row r="84" spans="2:26" s="8" customFormat="1" hidden="1" x14ac:dyDescent="0.25">
      <c r="B84" s="8" t="s">
        <v>21</v>
      </c>
      <c r="C84" s="8">
        <f>K21</f>
        <v>0</v>
      </c>
      <c r="D84" s="8" t="e">
        <f t="shared" si="3"/>
        <v>#DIV/0!</v>
      </c>
      <c r="E84" s="8" t="e">
        <f t="shared" si="4"/>
        <v>#DIV/0!</v>
      </c>
      <c r="J84" s="8" t="e">
        <f t="shared" si="5"/>
        <v>#DIV/0!</v>
      </c>
      <c r="O84" s="8" t="e">
        <f t="shared" si="6"/>
        <v>#DIV/0!</v>
      </c>
    </row>
    <row r="85" spans="2:26" hidden="1" x14ac:dyDescent="0.25">
      <c r="B85" s="8" t="s">
        <v>22</v>
      </c>
      <c r="C85" s="8">
        <f>I22</f>
        <v>0</v>
      </c>
      <c r="D85" s="8" t="e">
        <f t="shared" si="3"/>
        <v>#DIV/0!</v>
      </c>
      <c r="E85" s="8" t="e">
        <f t="shared" si="4"/>
        <v>#DIV/0!</v>
      </c>
      <c r="F85" s="8" t="e">
        <f>AVERAGE(E85:E87)</f>
        <v>#DIV/0!</v>
      </c>
      <c r="G85" s="8" t="e">
        <f>_xlfn.STDEV.P(E85:E87)</f>
        <v>#DIV/0!</v>
      </c>
      <c r="H85" s="8" t="e">
        <f>IF(AND(F85&lt;$B$30, F85&gt;$B$36),$B$119,$B$120)</f>
        <v>#DIV/0!</v>
      </c>
      <c r="I85" s="8"/>
      <c r="J85" s="8" t="e">
        <f t="shared" si="5"/>
        <v>#DIV/0!</v>
      </c>
      <c r="K85" s="8" t="e">
        <f>AVERAGE(J85:J87)</f>
        <v>#DIV/0!</v>
      </c>
      <c r="L85" s="8" t="e">
        <f>_xlfn.STDEV.P(J85:J87)</f>
        <v>#DIV/0!</v>
      </c>
      <c r="M85" s="8" t="e">
        <f>IF(AND(K85&lt;$B$31, K85&gt;$B$36),$B$119,$B$120)</f>
        <v>#DIV/0!</v>
      </c>
      <c r="N85" s="8"/>
      <c r="O85" s="8" t="e">
        <f t="shared" si="6"/>
        <v>#DIV/0!</v>
      </c>
      <c r="P85" s="8" t="e">
        <f>AVERAGE(O85:O87)</f>
        <v>#DIV/0!</v>
      </c>
      <c r="Q85" s="8" t="e">
        <f>_xlfn.STDEV.P(O85:O87)</f>
        <v>#DIV/0!</v>
      </c>
      <c r="R85" s="8" t="e">
        <f>IF(AND(P85&lt;$B$30, P85&gt;$B$35),$B$119,$B$120)</f>
        <v>#DIV/0!</v>
      </c>
      <c r="S85" s="8"/>
      <c r="T85" s="8" t="e">
        <f>IF($Y$46=1,IF(AND($B$40&gt;$F$40,$B$40&gt;$J$40),F85,IF($F$40&gt;$J$40,K85,IF($J$40&gt;$F$40,P85,""))),IF($Y$46=2,F85,IF($Y$46=3,K85,IF($Y$46=4,P85,""))))</f>
        <v>#DIV/0!</v>
      </c>
      <c r="U85" s="8" t="e">
        <f>IF($Y$46=1,IF(AND($B$40&gt;$F$40,$B$40&gt;$J$40),G85,IF($F$40&gt;$J$40,L85,IF($J$40&gt;$F$40,Q85,""))),IF($Y$46=2,G85,IF($Y$46=3,L85,IF($Y$46=4,Q85,""))))</f>
        <v>#DIV/0!</v>
      </c>
      <c r="V85" s="8" t="e">
        <f>IF($Y$46=1,IF(AND($B$40&gt;$F$40,$B$40&gt;$J$40),H85,IF($F$40&gt;$J$40,M85,IF($J$40&gt;$F$40,R85,""))),IF($Y$46=2,H85,IF($Y$46=3,M85,IF($Y$46=4,R85,""))))</f>
        <v>#DIV/0!</v>
      </c>
      <c r="W85" s="8"/>
      <c r="X85" s="8"/>
      <c r="Y85" s="8"/>
      <c r="Z85" s="8"/>
    </row>
    <row r="86" spans="2:26" s="8" customFormat="1" hidden="1" x14ac:dyDescent="0.25">
      <c r="B86" s="8" t="s">
        <v>22</v>
      </c>
      <c r="C86" s="8">
        <f>J22</f>
        <v>0</v>
      </c>
      <c r="D86" s="8" t="e">
        <f t="shared" si="3"/>
        <v>#DIV/0!</v>
      </c>
      <c r="E86" s="8" t="e">
        <f t="shared" si="4"/>
        <v>#DIV/0!</v>
      </c>
      <c r="J86" s="8" t="e">
        <f t="shared" si="5"/>
        <v>#DIV/0!</v>
      </c>
      <c r="O86" s="8" t="e">
        <f t="shared" si="6"/>
        <v>#DIV/0!</v>
      </c>
    </row>
    <row r="87" spans="2:26" s="8" customFormat="1" hidden="1" x14ac:dyDescent="0.25">
      <c r="B87" s="8" t="s">
        <v>22</v>
      </c>
      <c r="C87" s="8">
        <f>K22</f>
        <v>0</v>
      </c>
      <c r="D87" s="8" t="e">
        <f t="shared" si="3"/>
        <v>#DIV/0!</v>
      </c>
      <c r="E87" s="8" t="e">
        <f t="shared" si="4"/>
        <v>#DIV/0!</v>
      </c>
      <c r="J87" s="8" t="e">
        <f t="shared" si="5"/>
        <v>#DIV/0!</v>
      </c>
      <c r="O87" s="8" t="e">
        <f t="shared" si="6"/>
        <v>#DIV/0!</v>
      </c>
    </row>
    <row r="88" spans="2:26" hidden="1" x14ac:dyDescent="0.25">
      <c r="B88" s="8" t="s">
        <v>23</v>
      </c>
      <c r="C88" s="8">
        <f>I23</f>
        <v>0</v>
      </c>
      <c r="D88" s="8" t="e">
        <f t="shared" si="3"/>
        <v>#DIV/0!</v>
      </c>
      <c r="E88" s="8" t="e">
        <f t="shared" si="4"/>
        <v>#DIV/0!</v>
      </c>
      <c r="F88" s="8" t="e">
        <f>AVERAGE(E88:E90)</f>
        <v>#DIV/0!</v>
      </c>
      <c r="G88" s="8" t="e">
        <f>_xlfn.STDEV.P(E88:E90)</f>
        <v>#DIV/0!</v>
      </c>
      <c r="H88" s="8" t="e">
        <f>IF(AND(F88&lt;$B$30, F88&gt;$B$36),$B$119,$B$120)</f>
        <v>#DIV/0!</v>
      </c>
      <c r="I88" s="8"/>
      <c r="J88" s="8" t="e">
        <f t="shared" si="5"/>
        <v>#DIV/0!</v>
      </c>
      <c r="K88" s="8" t="e">
        <f>AVERAGE(J88:J90)</f>
        <v>#DIV/0!</v>
      </c>
      <c r="L88" s="8" t="e">
        <f>_xlfn.STDEV.P(J88:J90)</f>
        <v>#DIV/0!</v>
      </c>
      <c r="M88" s="8" t="e">
        <f>IF(AND(K88&lt;$B$31, K88&gt;$B$36),$B$119,$B$120)</f>
        <v>#DIV/0!</v>
      </c>
      <c r="N88" s="8"/>
      <c r="O88" s="8" t="e">
        <f t="shared" si="6"/>
        <v>#DIV/0!</v>
      </c>
      <c r="P88" s="8" t="e">
        <f>AVERAGE(O88:O90)</f>
        <v>#DIV/0!</v>
      </c>
      <c r="Q88" s="8" t="e">
        <f>_xlfn.STDEV.P(O88:O90)</f>
        <v>#DIV/0!</v>
      </c>
      <c r="R88" s="8" t="e">
        <f>IF(AND(P88&lt;$B$30, P88&gt;$B$35),$B$119,$B$120)</f>
        <v>#DIV/0!</v>
      </c>
      <c r="S88" s="8"/>
      <c r="T88" s="8" t="e">
        <f>IF($Y$46=1,IF(AND($B$40&gt;$F$40,$B$40&gt;$J$40),F88,IF($F$40&gt;$J$40,K88,IF($J$40&gt;$F$40,P88,""))),IF($Y$46=2,F88,IF($Y$46=3,K88,IF($Y$46=4,P88,""))))</f>
        <v>#DIV/0!</v>
      </c>
      <c r="U88" s="8" t="e">
        <f>IF($Y$46=1,IF(AND($B$40&gt;$F$40,$B$40&gt;$J$40),G88,IF($F$40&gt;$J$40,L88,IF($J$40&gt;$F$40,Q88,""))),IF($Y$46=2,G88,IF($Y$46=3,L88,IF($Y$46=4,Q88,""))))</f>
        <v>#DIV/0!</v>
      </c>
      <c r="V88" s="8" t="e">
        <f>IF($Y$46=1,IF(AND($B$40&gt;$F$40,$B$40&gt;$J$40),H88,IF($F$40&gt;$J$40,M88,IF($J$40&gt;$F$40,R88,""))),IF($Y$46=2,H88,IF($Y$46=3,M88,IF($Y$46=4,R88,""))))</f>
        <v>#DIV/0!</v>
      </c>
      <c r="W88" s="8"/>
      <c r="X88" s="8"/>
      <c r="Y88" s="8"/>
      <c r="Z88" s="8"/>
    </row>
    <row r="89" spans="2:26" s="8" customFormat="1" hidden="1" x14ac:dyDescent="0.25">
      <c r="B89" s="8" t="s">
        <v>23</v>
      </c>
      <c r="C89" s="8">
        <f>J23</f>
        <v>0</v>
      </c>
      <c r="D89" s="8" t="e">
        <f t="shared" si="3"/>
        <v>#DIV/0!</v>
      </c>
      <c r="E89" s="8" t="e">
        <f t="shared" si="4"/>
        <v>#DIV/0!</v>
      </c>
      <c r="J89" s="8" t="e">
        <f t="shared" si="5"/>
        <v>#DIV/0!</v>
      </c>
      <c r="O89" s="8" t="e">
        <f t="shared" si="6"/>
        <v>#DIV/0!</v>
      </c>
    </row>
    <row r="90" spans="2:26" s="8" customFormat="1" hidden="1" x14ac:dyDescent="0.25">
      <c r="B90" s="8" t="s">
        <v>23</v>
      </c>
      <c r="C90" s="8">
        <f>K23</f>
        <v>0</v>
      </c>
      <c r="D90" s="8" t="e">
        <f t="shared" si="3"/>
        <v>#DIV/0!</v>
      </c>
      <c r="E90" s="8" t="e">
        <f t="shared" si="4"/>
        <v>#DIV/0!</v>
      </c>
      <c r="J90" s="8" t="e">
        <f t="shared" si="5"/>
        <v>#DIV/0!</v>
      </c>
      <c r="O90" s="8" t="e">
        <f t="shared" si="6"/>
        <v>#DIV/0!</v>
      </c>
    </row>
    <row r="91" spans="2:26" hidden="1" x14ac:dyDescent="0.25">
      <c r="B91" s="8" t="s">
        <v>24</v>
      </c>
      <c r="C91" s="8">
        <f>I24</f>
        <v>0</v>
      </c>
      <c r="D91" s="8" t="e">
        <f t="shared" si="3"/>
        <v>#DIV/0!</v>
      </c>
      <c r="E91" s="8" t="e">
        <f t="shared" si="4"/>
        <v>#DIV/0!</v>
      </c>
      <c r="F91" s="8" t="e">
        <f>AVERAGE(E91:E93)</f>
        <v>#DIV/0!</v>
      </c>
      <c r="G91" s="8" t="e">
        <f>_xlfn.STDEV.P(E91:E93)</f>
        <v>#DIV/0!</v>
      </c>
      <c r="H91" s="8" t="e">
        <f>IF(AND(F91&lt;$B$30, F91&gt;$B$36),$B$119,$B$120)</f>
        <v>#DIV/0!</v>
      </c>
      <c r="I91" s="8"/>
      <c r="J91" s="8" t="e">
        <f t="shared" si="5"/>
        <v>#DIV/0!</v>
      </c>
      <c r="K91" s="8" t="e">
        <f>AVERAGE(J91:J93)</f>
        <v>#DIV/0!</v>
      </c>
      <c r="L91" s="8" t="e">
        <f>_xlfn.STDEV.P(J91:J93)</f>
        <v>#DIV/0!</v>
      </c>
      <c r="M91" s="8" t="e">
        <f>IF(AND(K91&lt;$B$31, K91&gt;$B$36),$B$119,$B$120)</f>
        <v>#DIV/0!</v>
      </c>
      <c r="N91" s="8"/>
      <c r="O91" s="8" t="e">
        <f t="shared" si="6"/>
        <v>#DIV/0!</v>
      </c>
      <c r="P91" s="8" t="e">
        <f>AVERAGE(O91:O93)</f>
        <v>#DIV/0!</v>
      </c>
      <c r="Q91" s="8" t="e">
        <f>_xlfn.STDEV.P(O91:O93)</f>
        <v>#DIV/0!</v>
      </c>
      <c r="R91" s="8" t="e">
        <f>IF(AND(P91&lt;$B$30, P91&gt;$B$35),$B$119,$B$120)</f>
        <v>#DIV/0!</v>
      </c>
      <c r="S91" s="8"/>
      <c r="T91" s="8" t="e">
        <f>IF($Y$46=1,IF(AND($B$40&gt;$F$40,$B$40&gt;$J$40),F91,IF($F$40&gt;$J$40,K91,IF($J$40&gt;$F$40,P91,""))),IF($Y$46=2,F91,IF($Y$46=3,K91,IF($Y$46=4,P91,""))))</f>
        <v>#DIV/0!</v>
      </c>
      <c r="U91" s="8" t="e">
        <f>IF($Y$46=1,IF(AND($B$40&gt;$F$40,$B$40&gt;$J$40),G91,IF($F$40&gt;$J$40,L91,IF($J$40&gt;$F$40,Q91,""))),IF($Y$46=2,G91,IF($Y$46=3,L91,IF($Y$46=4,Q91,""))))</f>
        <v>#DIV/0!</v>
      </c>
      <c r="V91" s="8" t="e">
        <f>IF($Y$46=1,IF(AND($B$40&gt;$F$40,$B$40&gt;$J$40),H91,IF($F$40&gt;$J$40,M91,IF($J$40&gt;$F$40,R91,""))),IF($Y$46=2,H91,IF($Y$46=3,M91,IF($Y$46=4,R91,""))))</f>
        <v>#DIV/0!</v>
      </c>
      <c r="W91" s="8"/>
      <c r="X91" s="8"/>
      <c r="Y91" s="8"/>
      <c r="Z91" s="8"/>
    </row>
    <row r="92" spans="2:26" s="8" customFormat="1" hidden="1" x14ac:dyDescent="0.25">
      <c r="B92" s="8" t="s">
        <v>24</v>
      </c>
      <c r="C92" s="8">
        <f>J24</f>
        <v>0</v>
      </c>
      <c r="D92" s="8" t="e">
        <f t="shared" si="3"/>
        <v>#DIV/0!</v>
      </c>
      <c r="E92" s="8" t="e">
        <f t="shared" si="4"/>
        <v>#DIV/0!</v>
      </c>
      <c r="J92" s="8" t="e">
        <f t="shared" si="5"/>
        <v>#DIV/0!</v>
      </c>
      <c r="O92" s="8" t="e">
        <f t="shared" si="6"/>
        <v>#DIV/0!</v>
      </c>
    </row>
    <row r="93" spans="2:26" s="8" customFormat="1" hidden="1" x14ac:dyDescent="0.25">
      <c r="B93" s="8" t="s">
        <v>24</v>
      </c>
      <c r="C93" s="8">
        <f>K24</f>
        <v>0</v>
      </c>
      <c r="D93" s="8" t="e">
        <f t="shared" si="3"/>
        <v>#DIV/0!</v>
      </c>
      <c r="E93" s="8" t="e">
        <f t="shared" si="4"/>
        <v>#DIV/0!</v>
      </c>
      <c r="J93" s="8" t="e">
        <f t="shared" si="5"/>
        <v>#DIV/0!</v>
      </c>
      <c r="O93" s="8" t="e">
        <f t="shared" si="6"/>
        <v>#DIV/0!</v>
      </c>
    </row>
    <row r="94" spans="2:26" hidden="1" x14ac:dyDescent="0.25">
      <c r="B94" s="8" t="s">
        <v>25</v>
      </c>
      <c r="C94" s="8">
        <f>L17</f>
        <v>0</v>
      </c>
      <c r="D94" s="8" t="e">
        <f t="shared" si="3"/>
        <v>#DIV/0!</v>
      </c>
      <c r="E94" s="8" t="e">
        <f t="shared" si="4"/>
        <v>#DIV/0!</v>
      </c>
      <c r="F94" s="8" t="e">
        <f>AVERAGE(E94:E96)</f>
        <v>#DIV/0!</v>
      </c>
      <c r="G94" s="8" t="e">
        <f>_xlfn.STDEV.P(E94:E96)</f>
        <v>#DIV/0!</v>
      </c>
      <c r="H94" s="8" t="e">
        <f>IF(AND(F94&lt;$B$30, F94&gt;$B$36),$B$119,$B$120)</f>
        <v>#DIV/0!</v>
      </c>
      <c r="I94" s="8"/>
      <c r="J94" s="8" t="e">
        <f t="shared" si="5"/>
        <v>#DIV/0!</v>
      </c>
      <c r="K94" s="8" t="e">
        <f>AVERAGE(J94:J96)</f>
        <v>#DIV/0!</v>
      </c>
      <c r="L94" s="8" t="e">
        <f>_xlfn.STDEV.P(J94:J96)</f>
        <v>#DIV/0!</v>
      </c>
      <c r="M94" s="8" t="e">
        <f>IF(AND(K94&lt;$B$31, K94&gt;$B$36),$B$119,$B$120)</f>
        <v>#DIV/0!</v>
      </c>
      <c r="N94" s="8"/>
      <c r="O94" s="8" t="e">
        <f t="shared" si="6"/>
        <v>#DIV/0!</v>
      </c>
      <c r="P94" s="8" t="e">
        <f>AVERAGE(O94:O96)</f>
        <v>#DIV/0!</v>
      </c>
      <c r="Q94" s="8" t="e">
        <f>_xlfn.STDEV.P(O94:O96)</f>
        <v>#DIV/0!</v>
      </c>
      <c r="R94" s="8" t="e">
        <f>IF(AND(P94&lt;$B$30, P94&gt;$B$35),$B$119,$B$120)</f>
        <v>#DIV/0!</v>
      </c>
      <c r="S94" s="8"/>
      <c r="T94" s="8" t="e">
        <f>IF($Y$46=1,IF(AND($B$40&gt;$F$40,$B$40&gt;$J$40),F94,IF($F$40&gt;$J$40,K94,IF($J$40&gt;$F$40,P94,""))),IF($Y$46=2,F94,IF($Y$46=3,K94,IF($Y$46=4,P94,""))))</f>
        <v>#DIV/0!</v>
      </c>
      <c r="U94" s="8" t="e">
        <f>IF($Y$46=1,IF(AND($B$40&gt;$F$40,$B$40&gt;$J$40),G94,IF($F$40&gt;$J$40,L94,IF($J$40&gt;$F$40,Q94,""))),IF($Y$46=2,G94,IF($Y$46=3,L94,IF($Y$46=4,Q94,""))))</f>
        <v>#DIV/0!</v>
      </c>
      <c r="V94" s="8" t="e">
        <f>IF($Y$46=1,IF(AND($B$40&gt;$F$40,$B$40&gt;$J$40),H94,IF($F$40&gt;$J$40,M94,IF($J$40&gt;$F$40,R94,""))),IF($Y$46=2,H94,IF($Y$46=3,M94,IF($Y$46=4,R94,""))))</f>
        <v>#DIV/0!</v>
      </c>
      <c r="W94" s="8"/>
      <c r="X94" s="8"/>
      <c r="Y94" s="8"/>
      <c r="Z94" s="8"/>
    </row>
    <row r="95" spans="2:26" s="8" customFormat="1" hidden="1" x14ac:dyDescent="0.25">
      <c r="B95" s="8" t="s">
        <v>25</v>
      </c>
      <c r="C95" s="8">
        <f>M17</f>
        <v>0</v>
      </c>
      <c r="D95" s="8" t="e">
        <f t="shared" si="3"/>
        <v>#DIV/0!</v>
      </c>
      <c r="E95" s="8" t="e">
        <f t="shared" si="4"/>
        <v>#DIV/0!</v>
      </c>
      <c r="J95" s="8" t="e">
        <f t="shared" si="5"/>
        <v>#DIV/0!</v>
      </c>
      <c r="O95" s="8" t="e">
        <f t="shared" si="6"/>
        <v>#DIV/0!</v>
      </c>
    </row>
    <row r="96" spans="2:26" s="8" customFormat="1" hidden="1" x14ac:dyDescent="0.25">
      <c r="B96" s="8" t="s">
        <v>25</v>
      </c>
      <c r="C96" s="8">
        <f>N17</f>
        <v>0</v>
      </c>
      <c r="D96" s="8" t="e">
        <f t="shared" si="3"/>
        <v>#DIV/0!</v>
      </c>
      <c r="E96" s="8" t="e">
        <f t="shared" si="4"/>
        <v>#DIV/0!</v>
      </c>
      <c r="J96" s="8" t="e">
        <f t="shared" si="5"/>
        <v>#DIV/0!</v>
      </c>
      <c r="O96" s="8" t="e">
        <f t="shared" si="6"/>
        <v>#DIV/0!</v>
      </c>
    </row>
    <row r="97" spans="2:26" hidden="1" x14ac:dyDescent="0.25">
      <c r="B97" s="8" t="s">
        <v>26</v>
      </c>
      <c r="C97" s="8">
        <f>L18</f>
        <v>0</v>
      </c>
      <c r="D97" s="8" t="e">
        <f t="shared" si="3"/>
        <v>#DIV/0!</v>
      </c>
      <c r="E97" s="8" t="e">
        <f t="shared" si="4"/>
        <v>#DIV/0!</v>
      </c>
      <c r="F97" s="8" t="e">
        <f>AVERAGE(E97:E99)</f>
        <v>#DIV/0!</v>
      </c>
      <c r="G97" s="8" t="e">
        <f>_xlfn.STDEV.P(E97:E99)</f>
        <v>#DIV/0!</v>
      </c>
      <c r="H97" s="8" t="e">
        <f>IF(AND(F97&lt;$B$30, F97&gt;$B$36),$B$119,$B$120)</f>
        <v>#DIV/0!</v>
      </c>
      <c r="I97" s="8"/>
      <c r="J97" s="8" t="e">
        <f t="shared" si="5"/>
        <v>#DIV/0!</v>
      </c>
      <c r="K97" s="8" t="e">
        <f>AVERAGE(J97:J99)</f>
        <v>#DIV/0!</v>
      </c>
      <c r="L97" s="8" t="e">
        <f>_xlfn.STDEV.P(J97:J99)</f>
        <v>#DIV/0!</v>
      </c>
      <c r="M97" s="8" t="e">
        <f>IF(AND(K97&lt;$B$31, K97&gt;$B$36),$B$119,$B$120)</f>
        <v>#DIV/0!</v>
      </c>
      <c r="N97" s="8"/>
      <c r="O97" s="8" t="e">
        <f t="shared" si="6"/>
        <v>#DIV/0!</v>
      </c>
      <c r="P97" s="8" t="e">
        <f>AVERAGE(O97:O99)</f>
        <v>#DIV/0!</v>
      </c>
      <c r="Q97" s="8" t="e">
        <f>_xlfn.STDEV.P(O97:O99)</f>
        <v>#DIV/0!</v>
      </c>
      <c r="R97" s="8" t="e">
        <f>IF(AND(P97&lt;$B$30, P97&gt;$B$35),$B$119,$B$120)</f>
        <v>#DIV/0!</v>
      </c>
      <c r="S97" s="8"/>
      <c r="T97" s="8" t="e">
        <f>IF($Y$46=1,IF(AND($B$40&gt;$F$40,$B$40&gt;$J$40),F97,IF($F$40&gt;$J$40,K97,IF($J$40&gt;$F$40,P97,""))),IF($Y$46=2,F97,IF($Y$46=3,K97,IF($Y$46=4,P97,""))))</f>
        <v>#DIV/0!</v>
      </c>
      <c r="U97" s="8" t="e">
        <f>IF($Y$46=1,IF(AND($B$40&gt;$F$40,$B$40&gt;$J$40),G97,IF($F$40&gt;$J$40,L97,IF($J$40&gt;$F$40,Q97,""))),IF($Y$46=2,G97,IF($Y$46=3,L97,IF($Y$46=4,Q97,""))))</f>
        <v>#DIV/0!</v>
      </c>
      <c r="V97" s="8" t="e">
        <f>IF($Y$46=1,IF(AND($B$40&gt;$F$40,$B$40&gt;$J$40),H97,IF($F$40&gt;$J$40,M97,IF($J$40&gt;$F$40,R97,""))),IF($Y$46=2,H97,IF($Y$46=3,M97,IF($Y$46=4,R97,""))))</f>
        <v>#DIV/0!</v>
      </c>
      <c r="W97" s="8"/>
      <c r="X97" s="8"/>
      <c r="Y97" s="8"/>
      <c r="Z97" s="8"/>
    </row>
    <row r="98" spans="2:26" s="8" customFormat="1" hidden="1" x14ac:dyDescent="0.25">
      <c r="B98" s="8" t="s">
        <v>26</v>
      </c>
      <c r="C98" s="8">
        <f>M18</f>
        <v>0</v>
      </c>
      <c r="D98" s="8" t="e">
        <f t="shared" si="3"/>
        <v>#DIV/0!</v>
      </c>
      <c r="E98" s="8" t="e">
        <f t="shared" si="4"/>
        <v>#DIV/0!</v>
      </c>
      <c r="J98" s="8" t="e">
        <f t="shared" si="5"/>
        <v>#DIV/0!</v>
      </c>
      <c r="O98" s="8" t="e">
        <f t="shared" si="6"/>
        <v>#DIV/0!</v>
      </c>
    </row>
    <row r="99" spans="2:26" s="8" customFormat="1" hidden="1" x14ac:dyDescent="0.25">
      <c r="B99" s="8" t="s">
        <v>26</v>
      </c>
      <c r="C99" s="8">
        <f>N18</f>
        <v>0</v>
      </c>
      <c r="D99" s="8" t="e">
        <f t="shared" si="3"/>
        <v>#DIV/0!</v>
      </c>
      <c r="E99" s="8" t="e">
        <f t="shared" si="4"/>
        <v>#DIV/0!</v>
      </c>
      <c r="J99" s="8" t="e">
        <f t="shared" si="5"/>
        <v>#DIV/0!</v>
      </c>
      <c r="O99" s="8" t="e">
        <f t="shared" si="6"/>
        <v>#DIV/0!</v>
      </c>
    </row>
    <row r="100" spans="2:26" hidden="1" x14ac:dyDescent="0.25">
      <c r="B100" s="8" t="s">
        <v>27</v>
      </c>
      <c r="C100" s="8">
        <f>L19</f>
        <v>0</v>
      </c>
      <c r="D100" s="8" t="e">
        <f t="shared" si="3"/>
        <v>#DIV/0!</v>
      </c>
      <c r="E100" s="8" t="e">
        <f t="shared" si="4"/>
        <v>#DIV/0!</v>
      </c>
      <c r="F100" s="8" t="e">
        <f>AVERAGE(E100:E102)</f>
        <v>#DIV/0!</v>
      </c>
      <c r="G100" s="8" t="e">
        <f>_xlfn.STDEV.P(E100:E102)</f>
        <v>#DIV/0!</v>
      </c>
      <c r="H100" s="8" t="e">
        <f>IF(AND(F100&lt;$B$30, F100&gt;$B$36),$B$119,$B$120)</f>
        <v>#DIV/0!</v>
      </c>
      <c r="I100" s="8"/>
      <c r="J100" s="8" t="e">
        <f t="shared" si="5"/>
        <v>#DIV/0!</v>
      </c>
      <c r="K100" s="8" t="e">
        <f>AVERAGE(J100:J102)</f>
        <v>#DIV/0!</v>
      </c>
      <c r="L100" s="8" t="e">
        <f>_xlfn.STDEV.P(J100:J102)</f>
        <v>#DIV/0!</v>
      </c>
      <c r="M100" s="8" t="e">
        <f>IF(AND(K100&lt;$B$31, K100&gt;$B$36),$B$119,$B$120)</f>
        <v>#DIV/0!</v>
      </c>
      <c r="N100" s="8"/>
      <c r="O100" s="8" t="e">
        <f t="shared" si="6"/>
        <v>#DIV/0!</v>
      </c>
      <c r="P100" s="8" t="e">
        <f>AVERAGE(O100:O102)</f>
        <v>#DIV/0!</v>
      </c>
      <c r="Q100" s="8" t="e">
        <f>_xlfn.STDEV.P(O100:O102)</f>
        <v>#DIV/0!</v>
      </c>
      <c r="R100" s="8" t="e">
        <f>IF(AND(P100&lt;$B$30, P100&gt;$B$35),$B$119,$B$120)</f>
        <v>#DIV/0!</v>
      </c>
      <c r="S100" s="8"/>
      <c r="T100" s="8" t="e">
        <f>IF($Y$46=1,IF(AND($B$40&gt;$F$40,$B$40&gt;$J$40),F100,IF($F$40&gt;$J$40,K100,IF($J$40&gt;$F$40,P100,""))),IF($Y$46=2,F100,IF($Y$46=3,K100,IF($Y$46=4,P100,""))))</f>
        <v>#DIV/0!</v>
      </c>
      <c r="U100" s="8" t="e">
        <f>IF($Y$46=1,IF(AND($B$40&gt;$F$40,$B$40&gt;$J$40),G100,IF($F$40&gt;$J$40,L100,IF($J$40&gt;$F$40,Q100,""))),IF($Y$46=2,G100,IF($Y$46=3,L100,IF($Y$46=4,Q100,""))))</f>
        <v>#DIV/0!</v>
      </c>
      <c r="V100" s="8" t="e">
        <f>IF($Y$46=1,IF(AND($B$40&gt;$F$40,$B$40&gt;$J$40),H100,IF($F$40&gt;$J$40,M100,IF($J$40&gt;$F$40,R100,""))),IF($Y$46=2,H100,IF($Y$46=3,M100,IF($Y$46=4,R100,""))))</f>
        <v>#DIV/0!</v>
      </c>
      <c r="W100" s="8"/>
      <c r="X100" s="8"/>
      <c r="Y100" s="8"/>
      <c r="Z100" s="8"/>
    </row>
    <row r="101" spans="2:26" s="8" customFormat="1" hidden="1" x14ac:dyDescent="0.25">
      <c r="B101" s="8" t="s">
        <v>27</v>
      </c>
      <c r="C101" s="8">
        <f>M19</f>
        <v>0</v>
      </c>
      <c r="D101" s="8" t="e">
        <f t="shared" si="3"/>
        <v>#DIV/0!</v>
      </c>
      <c r="E101" s="8" t="e">
        <f t="shared" si="4"/>
        <v>#DIV/0!</v>
      </c>
      <c r="J101" s="8" t="e">
        <f t="shared" si="5"/>
        <v>#DIV/0!</v>
      </c>
      <c r="O101" s="8" t="e">
        <f t="shared" si="6"/>
        <v>#DIV/0!</v>
      </c>
    </row>
    <row r="102" spans="2:26" s="8" customFormat="1" hidden="1" x14ac:dyDescent="0.25">
      <c r="B102" s="8" t="s">
        <v>27</v>
      </c>
      <c r="C102" s="8">
        <f>N19</f>
        <v>0</v>
      </c>
      <c r="D102" s="8" t="e">
        <f t="shared" si="3"/>
        <v>#DIV/0!</v>
      </c>
      <c r="E102" s="8" t="e">
        <f t="shared" si="4"/>
        <v>#DIV/0!</v>
      </c>
      <c r="J102" s="8" t="e">
        <f t="shared" si="5"/>
        <v>#DIV/0!</v>
      </c>
      <c r="O102" s="8" t="e">
        <f t="shared" si="6"/>
        <v>#DIV/0!</v>
      </c>
    </row>
    <row r="103" spans="2:26" hidden="1" x14ac:dyDescent="0.25">
      <c r="B103" s="8" t="s">
        <v>28</v>
      </c>
      <c r="C103" s="8">
        <f>L20</f>
        <v>0</v>
      </c>
      <c r="D103" s="8" t="e">
        <f t="shared" si="3"/>
        <v>#DIV/0!</v>
      </c>
      <c r="E103" s="8" t="e">
        <f t="shared" si="4"/>
        <v>#DIV/0!</v>
      </c>
      <c r="F103" s="8" t="e">
        <f>AVERAGE(E103:E105)</f>
        <v>#DIV/0!</v>
      </c>
      <c r="G103" s="8" t="e">
        <f>_xlfn.STDEV.P(E103:E105)</f>
        <v>#DIV/0!</v>
      </c>
      <c r="H103" s="8" t="e">
        <f>IF(AND(F103&lt;$B$30, F103&gt;$B$36),$B$119,$B$120)</f>
        <v>#DIV/0!</v>
      </c>
      <c r="I103" s="8"/>
      <c r="J103" s="8" t="e">
        <f t="shared" si="5"/>
        <v>#DIV/0!</v>
      </c>
      <c r="K103" s="8" t="e">
        <f>AVERAGE(J103:J105)</f>
        <v>#DIV/0!</v>
      </c>
      <c r="L103" s="8" t="e">
        <f>_xlfn.STDEV.P(J103:J105)</f>
        <v>#DIV/0!</v>
      </c>
      <c r="M103" s="8" t="e">
        <f>IF(AND(K103&lt;$B$31, K103&gt;$B$36),$B$119,$B$120)</f>
        <v>#DIV/0!</v>
      </c>
      <c r="N103" s="8"/>
      <c r="O103" s="8" t="e">
        <f t="shared" si="6"/>
        <v>#DIV/0!</v>
      </c>
      <c r="P103" s="8" t="e">
        <f>AVERAGE(O103:O105)</f>
        <v>#DIV/0!</v>
      </c>
      <c r="Q103" s="8" t="e">
        <f>_xlfn.STDEV.P(O103:O105)</f>
        <v>#DIV/0!</v>
      </c>
      <c r="R103" s="8" t="e">
        <f>IF(AND(P103&lt;$B$30, P103&gt;$B$35),$B$119,$B$120)</f>
        <v>#DIV/0!</v>
      </c>
      <c r="S103" s="8"/>
      <c r="T103" s="8" t="e">
        <f>IF($Y$46=1,IF(AND($B$40&gt;$F$40,$B$40&gt;$J$40),F103,IF($F$40&gt;$J$40,K103,IF($J$40&gt;$F$40,P103,""))),IF($Y$46=2,F103,IF($Y$46=3,K103,IF($Y$46=4,P103,""))))</f>
        <v>#DIV/0!</v>
      </c>
      <c r="U103" s="8" t="e">
        <f>IF($Y$46=1,IF(AND($B$40&gt;$F$40,$B$40&gt;$J$40),G103,IF($F$40&gt;$J$40,L103,IF($J$40&gt;$F$40,Q103,""))),IF($Y$46=2,G103,IF($Y$46=3,L103,IF($Y$46=4,Q103,""))))</f>
        <v>#DIV/0!</v>
      </c>
      <c r="V103" s="8" t="e">
        <f>IF($Y$46=1,IF(AND($B$40&gt;$F$40,$B$40&gt;$J$40),H103,IF($F$40&gt;$J$40,M103,IF($J$40&gt;$F$40,R103,""))),IF($Y$46=2,H103,IF($Y$46=3,M103,IF($Y$46=4,R103,""))))</f>
        <v>#DIV/0!</v>
      </c>
      <c r="W103" s="8"/>
      <c r="X103" s="8"/>
      <c r="Y103" s="8"/>
      <c r="Z103" s="8"/>
    </row>
    <row r="104" spans="2:26" s="8" customFormat="1" hidden="1" x14ac:dyDescent="0.25">
      <c r="B104" s="8" t="s">
        <v>28</v>
      </c>
      <c r="C104" s="8">
        <f>M20</f>
        <v>0</v>
      </c>
      <c r="D104" s="8" t="e">
        <f t="shared" si="3"/>
        <v>#DIV/0!</v>
      </c>
      <c r="E104" s="8" t="e">
        <f t="shared" si="4"/>
        <v>#DIV/0!</v>
      </c>
      <c r="J104" s="8" t="e">
        <f t="shared" si="5"/>
        <v>#DIV/0!</v>
      </c>
      <c r="O104" s="8" t="e">
        <f t="shared" si="6"/>
        <v>#DIV/0!</v>
      </c>
    </row>
    <row r="105" spans="2:26" s="8" customFormat="1" hidden="1" x14ac:dyDescent="0.25">
      <c r="B105" s="8" t="s">
        <v>28</v>
      </c>
      <c r="C105" s="8">
        <f>N20</f>
        <v>0</v>
      </c>
      <c r="D105" s="8" t="e">
        <f t="shared" si="3"/>
        <v>#DIV/0!</v>
      </c>
      <c r="E105" s="8" t="e">
        <f t="shared" si="4"/>
        <v>#DIV/0!</v>
      </c>
      <c r="J105" s="8" t="e">
        <f t="shared" si="5"/>
        <v>#DIV/0!</v>
      </c>
      <c r="O105" s="8" t="e">
        <f t="shared" si="6"/>
        <v>#DIV/0!</v>
      </c>
    </row>
    <row r="106" spans="2:26" hidden="1" x14ac:dyDescent="0.25">
      <c r="B106" s="8" t="s">
        <v>29</v>
      </c>
      <c r="C106" s="8">
        <f>L21</f>
        <v>0</v>
      </c>
      <c r="D106" s="8" t="e">
        <f t="shared" si="3"/>
        <v>#DIV/0!</v>
      </c>
      <c r="E106" s="8" t="e">
        <f t="shared" si="4"/>
        <v>#DIV/0!</v>
      </c>
      <c r="F106" s="8" t="e">
        <f>AVERAGE(E106:E108)</f>
        <v>#DIV/0!</v>
      </c>
      <c r="G106" s="8" t="e">
        <f>_xlfn.STDEV.P(E106:E108)</f>
        <v>#DIV/0!</v>
      </c>
      <c r="H106" s="8" t="e">
        <f>IF(AND(F106&lt;$B$30, F106&gt;$B$36),$B$119,$B$120)</f>
        <v>#DIV/0!</v>
      </c>
      <c r="I106" s="8"/>
      <c r="J106" s="8" t="e">
        <f t="shared" si="5"/>
        <v>#DIV/0!</v>
      </c>
      <c r="K106" s="8" t="e">
        <f>AVERAGE(J106:J108)</f>
        <v>#DIV/0!</v>
      </c>
      <c r="L106" s="8" t="e">
        <f>_xlfn.STDEV.P(J106:J108)</f>
        <v>#DIV/0!</v>
      </c>
      <c r="M106" s="8" t="e">
        <f>IF(AND(K106&lt;$B$31, K106&gt;$B$36),$B$119,$B$120)</f>
        <v>#DIV/0!</v>
      </c>
      <c r="N106" s="8"/>
      <c r="O106" s="8" t="e">
        <f t="shared" si="6"/>
        <v>#DIV/0!</v>
      </c>
      <c r="P106" s="8" t="e">
        <f>AVERAGE(O106:O108)</f>
        <v>#DIV/0!</v>
      </c>
      <c r="Q106" s="8" t="e">
        <f>_xlfn.STDEV.P(O106:O108)</f>
        <v>#DIV/0!</v>
      </c>
      <c r="R106" s="8" t="e">
        <f>IF(AND(P106&lt;$B$30, P106&gt;$B$35),$B$119,$B$120)</f>
        <v>#DIV/0!</v>
      </c>
      <c r="S106" s="8"/>
      <c r="T106" s="8" t="e">
        <f>IF($Y$46=1,IF(AND($B$40&gt;$F$40,$B$40&gt;$J$40),F106,IF($F$40&gt;$J$40,K106,IF($J$40&gt;$F$40,P106,""))),IF($Y$46=2,F106,IF($Y$46=3,K106,IF($Y$46=4,P106,""))))</f>
        <v>#DIV/0!</v>
      </c>
      <c r="U106" s="8" t="e">
        <f>IF($Y$46=1,IF(AND($B$40&gt;$F$40,$B$40&gt;$J$40),G106,IF($F$40&gt;$J$40,L106,IF($J$40&gt;$F$40,Q106,""))),IF($Y$46=2,G106,IF($Y$46=3,L106,IF($Y$46=4,Q106,""))))</f>
        <v>#DIV/0!</v>
      </c>
      <c r="V106" s="8" t="e">
        <f>IF($Y$46=1,IF(AND($B$40&gt;$F$40,$B$40&gt;$J$40),H106,IF($F$40&gt;$J$40,M106,IF($J$40&gt;$F$40,R106,""))),IF($Y$46=2,H106,IF($Y$46=3,M106,IF($Y$46=4,R106,""))))</f>
        <v>#DIV/0!</v>
      </c>
      <c r="W106" s="8"/>
      <c r="X106" s="8"/>
      <c r="Y106" s="8"/>
      <c r="Z106" s="8"/>
    </row>
    <row r="107" spans="2:26" s="8" customFormat="1" hidden="1" x14ac:dyDescent="0.25">
      <c r="B107" s="8" t="s">
        <v>29</v>
      </c>
      <c r="C107" s="8">
        <f>M21</f>
        <v>0</v>
      </c>
      <c r="D107" s="8" t="e">
        <f t="shared" si="3"/>
        <v>#DIV/0!</v>
      </c>
      <c r="E107" s="8" t="e">
        <f t="shared" si="4"/>
        <v>#DIV/0!</v>
      </c>
      <c r="J107" s="8" t="e">
        <f t="shared" si="5"/>
        <v>#DIV/0!</v>
      </c>
      <c r="O107" s="8" t="e">
        <f t="shared" si="6"/>
        <v>#DIV/0!</v>
      </c>
    </row>
    <row r="108" spans="2:26" s="8" customFormat="1" hidden="1" x14ac:dyDescent="0.25">
      <c r="B108" s="8" t="s">
        <v>29</v>
      </c>
      <c r="C108" s="8">
        <f>N21</f>
        <v>0</v>
      </c>
      <c r="D108" s="8" t="e">
        <f t="shared" si="3"/>
        <v>#DIV/0!</v>
      </c>
      <c r="E108" s="8" t="e">
        <f t="shared" si="4"/>
        <v>#DIV/0!</v>
      </c>
      <c r="J108" s="8" t="e">
        <f t="shared" si="5"/>
        <v>#DIV/0!</v>
      </c>
      <c r="O108" s="8" t="e">
        <f t="shared" si="6"/>
        <v>#DIV/0!</v>
      </c>
    </row>
    <row r="109" spans="2:26" hidden="1" x14ac:dyDescent="0.25">
      <c r="B109" s="8" t="s">
        <v>30</v>
      </c>
      <c r="C109" s="8">
        <f>L22</f>
        <v>0</v>
      </c>
      <c r="D109" s="8" t="e">
        <f t="shared" si="3"/>
        <v>#DIV/0!</v>
      </c>
      <c r="E109" s="8" t="e">
        <f t="shared" si="4"/>
        <v>#DIV/0!</v>
      </c>
      <c r="F109" s="8" t="e">
        <f>AVERAGE(E109:E111)</f>
        <v>#DIV/0!</v>
      </c>
      <c r="G109" s="8" t="e">
        <f>_xlfn.STDEV.P(E109:E111)</f>
        <v>#DIV/0!</v>
      </c>
      <c r="H109" s="8" t="e">
        <f>IF(AND(F109&lt;$B$30, F109&gt;$B$36),$B$119,$B$120)</f>
        <v>#DIV/0!</v>
      </c>
      <c r="I109" s="8"/>
      <c r="J109" s="8" t="e">
        <f t="shared" si="5"/>
        <v>#DIV/0!</v>
      </c>
      <c r="K109" s="8" t="e">
        <f>AVERAGE(J109:J111)</f>
        <v>#DIV/0!</v>
      </c>
      <c r="L109" s="8" t="e">
        <f>_xlfn.STDEV.P(J109:J111)</f>
        <v>#DIV/0!</v>
      </c>
      <c r="M109" s="8" t="e">
        <f>IF(AND(K109&lt;$B$31, K109&gt;$B$36),$B$119,$B$120)</f>
        <v>#DIV/0!</v>
      </c>
      <c r="N109" s="8"/>
      <c r="O109" s="8" t="e">
        <f t="shared" si="6"/>
        <v>#DIV/0!</v>
      </c>
      <c r="P109" s="8" t="e">
        <f>AVERAGE(O109:O111)</f>
        <v>#DIV/0!</v>
      </c>
      <c r="Q109" s="8" t="e">
        <f>_xlfn.STDEV.P(O109:O111)</f>
        <v>#DIV/0!</v>
      </c>
      <c r="R109" s="8" t="e">
        <f>IF(AND(P109&lt;$B$30, P109&gt;$B$35),$B$119,$B$120)</f>
        <v>#DIV/0!</v>
      </c>
      <c r="S109" s="8"/>
      <c r="T109" s="8" t="e">
        <f>IF($Y$46=1,IF(AND($B$40&gt;$F$40,$B$40&gt;$J$40),F109,IF($F$40&gt;$J$40,K109,IF($J$40&gt;$F$40,P109,""))),IF($Y$46=2,F109,IF($Y$46=3,K109,IF($Y$46=4,P109,""))))</f>
        <v>#DIV/0!</v>
      </c>
      <c r="U109" s="8" t="e">
        <f>IF($Y$46=1,IF(AND($B$40&gt;$F$40,$B$40&gt;$J$40),G109,IF($F$40&gt;$J$40,L109,IF($J$40&gt;$F$40,Q109,""))),IF($Y$46=2,G109,IF($Y$46=3,L109,IF($Y$46=4,Q109,""))))</f>
        <v>#DIV/0!</v>
      </c>
      <c r="V109" s="8" t="e">
        <f>IF($Y$46=1,IF(AND($B$40&gt;$F$40,$B$40&gt;$J$40),H109,IF($F$40&gt;$J$40,M109,IF($J$40&gt;$F$40,R109,""))),IF($Y$46=2,H109,IF($Y$46=3,M109,IF($Y$46=4,R109,""))))</f>
        <v>#DIV/0!</v>
      </c>
      <c r="W109" s="8"/>
      <c r="X109" s="8"/>
      <c r="Y109" s="8"/>
      <c r="Z109" s="8"/>
    </row>
    <row r="110" spans="2:26" s="8" customFormat="1" hidden="1" x14ac:dyDescent="0.25">
      <c r="B110" s="8" t="s">
        <v>30</v>
      </c>
      <c r="C110" s="8">
        <f>M22</f>
        <v>0</v>
      </c>
      <c r="D110" s="8" t="e">
        <f t="shared" si="3"/>
        <v>#DIV/0!</v>
      </c>
      <c r="E110" s="8" t="e">
        <f t="shared" si="4"/>
        <v>#DIV/0!</v>
      </c>
      <c r="J110" s="8" t="e">
        <f t="shared" si="5"/>
        <v>#DIV/0!</v>
      </c>
      <c r="O110" s="8" t="e">
        <f t="shared" si="6"/>
        <v>#DIV/0!</v>
      </c>
    </row>
    <row r="111" spans="2:26" s="8" customFormat="1" hidden="1" x14ac:dyDescent="0.25">
      <c r="B111" s="8" t="s">
        <v>30</v>
      </c>
      <c r="C111" s="8">
        <f>N22</f>
        <v>0</v>
      </c>
      <c r="D111" s="8" t="e">
        <f t="shared" si="3"/>
        <v>#DIV/0!</v>
      </c>
      <c r="E111" s="8" t="e">
        <f t="shared" ref="E111:E117" si="7">IF(D111&gt;0,(D111/$B$43)^(1/$C$43),"")</f>
        <v>#DIV/0!</v>
      </c>
      <c r="J111" s="8" t="e">
        <f t="shared" ref="J111:J117" si="8">IF(D111&gt;0,(D111/$F$43)^(1/$G$43),"")</f>
        <v>#DIV/0!</v>
      </c>
      <c r="O111" s="8" t="e">
        <f t="shared" ref="O111:O117" si="9">IF(D111&gt;0,(D111/$J$43)^(1/$K$43),"")</f>
        <v>#DIV/0!</v>
      </c>
    </row>
    <row r="112" spans="2:26" hidden="1" x14ac:dyDescent="0.25">
      <c r="B112" s="8" t="s">
        <v>31</v>
      </c>
      <c r="C112" s="8">
        <f>L23</f>
        <v>0</v>
      </c>
      <c r="D112" s="8" t="e">
        <f t="shared" si="3"/>
        <v>#DIV/0!</v>
      </c>
      <c r="E112" s="8" t="e">
        <f t="shared" si="7"/>
        <v>#DIV/0!</v>
      </c>
      <c r="F112" s="8" t="e">
        <f>AVERAGE(E112:E114)</f>
        <v>#DIV/0!</v>
      </c>
      <c r="G112" s="8" t="e">
        <f>_xlfn.STDEV.P(E112:E114)</f>
        <v>#DIV/0!</v>
      </c>
      <c r="H112" s="8" t="e">
        <f>IF(AND(F112&lt;$B$30, F112&gt;$B$36),$B$119,$B$120)</f>
        <v>#DIV/0!</v>
      </c>
      <c r="I112" s="8"/>
      <c r="J112" s="8" t="e">
        <f t="shared" si="8"/>
        <v>#DIV/0!</v>
      </c>
      <c r="K112" s="8" t="e">
        <f>AVERAGE(J112:J114)</f>
        <v>#DIV/0!</v>
      </c>
      <c r="L112" s="8" t="e">
        <f>_xlfn.STDEV.P(J112:J114)</f>
        <v>#DIV/0!</v>
      </c>
      <c r="M112" s="8" t="e">
        <f>IF(AND(K112&lt;$B$31, K112&gt;$B$36),$B$119,$B$120)</f>
        <v>#DIV/0!</v>
      </c>
      <c r="N112" s="8"/>
      <c r="O112" s="8" t="e">
        <f t="shared" si="9"/>
        <v>#DIV/0!</v>
      </c>
      <c r="P112" s="8" t="e">
        <f>AVERAGE(O112:O114)</f>
        <v>#DIV/0!</v>
      </c>
      <c r="Q112" s="8" t="e">
        <f>_xlfn.STDEV.P(O112:O114)</f>
        <v>#DIV/0!</v>
      </c>
      <c r="R112" s="8" t="e">
        <f>IF(AND(P112&lt;$B$30, P112&gt;$B$35),$B$119,$B$120)</f>
        <v>#DIV/0!</v>
      </c>
      <c r="S112" s="8"/>
      <c r="T112" s="8" t="e">
        <f>IF($Y$46=1,IF(AND($B$40&gt;$F$40,$B$40&gt;$J$40),F112,IF($F$40&gt;$J$40,K112,IF($J$40&gt;$F$40,P112,""))),IF($Y$46=2,F112,IF($Y$46=3,K112,IF($Y$46=4,P112,""))))</f>
        <v>#DIV/0!</v>
      </c>
      <c r="U112" s="8" t="e">
        <f>IF($Y$46=1,IF(AND($B$40&gt;$F$40,$B$40&gt;$J$40),G112,IF($F$40&gt;$J$40,L112,IF($J$40&gt;$F$40,Q112,""))),IF($Y$46=2,G112,IF($Y$46=3,L112,IF($Y$46=4,Q112,""))))</f>
        <v>#DIV/0!</v>
      </c>
      <c r="V112" s="8" t="e">
        <f>IF($Y$46=1,IF(AND($B$40&gt;$F$40,$B$40&gt;$J$40),H112,IF($F$40&gt;$J$40,M112,IF($J$40&gt;$F$40,R112,""))),IF($Y$46=2,H112,IF($Y$46=3,M112,IF($Y$46=4,R112,""))))</f>
        <v>#DIV/0!</v>
      </c>
      <c r="W112" s="8"/>
      <c r="X112" s="8"/>
    </row>
    <row r="113" spans="2:26" s="8" customFormat="1" hidden="1" x14ac:dyDescent="0.25">
      <c r="B113" s="8" t="s">
        <v>31</v>
      </c>
      <c r="C113" s="8">
        <f>M23</f>
        <v>0</v>
      </c>
      <c r="D113" s="8" t="e">
        <f t="shared" ref="D113:D117" si="10">C113-$C$26</f>
        <v>#DIV/0!</v>
      </c>
      <c r="E113" s="8" t="e">
        <f t="shared" si="7"/>
        <v>#DIV/0!</v>
      </c>
      <c r="J113" s="8" t="e">
        <f t="shared" si="8"/>
        <v>#DIV/0!</v>
      </c>
      <c r="O113" s="8" t="e">
        <f t="shared" si="9"/>
        <v>#DIV/0!</v>
      </c>
      <c r="Y113"/>
      <c r="Z113"/>
    </row>
    <row r="114" spans="2:26" s="8" customFormat="1" hidden="1" x14ac:dyDescent="0.25">
      <c r="B114" s="8" t="s">
        <v>31</v>
      </c>
      <c r="C114" s="8">
        <f>N23</f>
        <v>0</v>
      </c>
      <c r="D114" s="8" t="e">
        <f t="shared" si="10"/>
        <v>#DIV/0!</v>
      </c>
      <c r="E114" s="8" t="e">
        <f t="shared" si="7"/>
        <v>#DIV/0!</v>
      </c>
      <c r="J114" s="8" t="e">
        <f t="shared" si="8"/>
        <v>#DIV/0!</v>
      </c>
      <c r="O114" s="8" t="e">
        <f t="shared" si="9"/>
        <v>#DIV/0!</v>
      </c>
      <c r="Y114"/>
      <c r="Z114"/>
    </row>
    <row r="115" spans="2:26" hidden="1" x14ac:dyDescent="0.25">
      <c r="B115" s="8" t="s">
        <v>32</v>
      </c>
      <c r="C115" s="8">
        <f>L24</f>
        <v>0</v>
      </c>
      <c r="D115" s="8" t="e">
        <f t="shared" si="10"/>
        <v>#DIV/0!</v>
      </c>
      <c r="E115" s="8" t="e">
        <f t="shared" si="7"/>
        <v>#DIV/0!</v>
      </c>
      <c r="F115" s="8" t="e">
        <f>AVERAGE(E115:E117)</f>
        <v>#DIV/0!</v>
      </c>
      <c r="G115" s="8" t="e">
        <f>_xlfn.STDEV.P(E115:E117)</f>
        <v>#DIV/0!</v>
      </c>
      <c r="H115" s="8" t="e">
        <f>IF(AND(F115&lt;$B$30, F115&gt;$B$36),$B$119,$B$120)</f>
        <v>#DIV/0!</v>
      </c>
      <c r="I115" s="8"/>
      <c r="J115" s="8" t="e">
        <f t="shared" si="8"/>
        <v>#DIV/0!</v>
      </c>
      <c r="K115" s="8" t="e">
        <f>AVERAGE(J115:J117)</f>
        <v>#DIV/0!</v>
      </c>
      <c r="L115" s="8" t="e">
        <f>_xlfn.STDEV.P(J115:J117)</f>
        <v>#DIV/0!</v>
      </c>
      <c r="M115" s="8" t="e">
        <f>IF(AND(K115&lt;$B$31, K115&gt;$B$36),$B$119,$B$120)</f>
        <v>#DIV/0!</v>
      </c>
      <c r="N115" s="8"/>
      <c r="O115" s="8" t="e">
        <f t="shared" si="9"/>
        <v>#DIV/0!</v>
      </c>
      <c r="P115" s="8" t="e">
        <f>AVERAGE(O115:O117)</f>
        <v>#DIV/0!</v>
      </c>
      <c r="Q115" s="8" t="e">
        <f>_xlfn.STDEV.P(O115:O117)</f>
        <v>#DIV/0!</v>
      </c>
      <c r="R115" s="8" t="e">
        <f>IF(AND(P115&lt;$B$30, P115&gt;$B$35),$B$119,$B$120)</f>
        <v>#DIV/0!</v>
      </c>
      <c r="S115" s="8"/>
      <c r="T115" s="8" t="e">
        <f>IF($Y$46=1,IF(AND($B$40&gt;$F$40,$B$40&gt;$J$40),F115,IF($F$40&gt;$J$40,K115,IF($J$40&gt;$F$40,P115,""))),IF($Y$46=2,F115,IF($Y$46=3,K115,IF($Y$46=4,P115,""))))</f>
        <v>#DIV/0!</v>
      </c>
      <c r="U115" s="8" t="e">
        <f>IF($Y$46=1,IF(AND($B$40&gt;$F$40,$B$40&gt;$J$40),G115,IF($F$40&gt;$J$40,L115,IF($J$40&gt;$F$40,Q115,""))),IF($Y$46=2,G115,IF($Y$46=3,L115,IF($Y$46=4,Q115,""))))</f>
        <v>#DIV/0!</v>
      </c>
      <c r="V115" s="8" t="e">
        <f>IF($Y$46=1,IF(AND($B$40&gt;$F$40,$B$40&gt;$J$40),H115,IF($F$40&gt;$J$40,M115,IF($J$40&gt;$F$40,R115,""))),IF($Y$46=2,H115,IF($Y$46=3,M115,IF($Y$46=4,R115,""))))</f>
        <v>#DIV/0!</v>
      </c>
      <c r="W115" s="8"/>
      <c r="X115" s="8"/>
    </row>
    <row r="116" spans="2:26" s="8" customFormat="1" hidden="1" x14ac:dyDescent="0.25">
      <c r="B116" s="8" t="s">
        <v>32</v>
      </c>
      <c r="C116" s="8">
        <f>M24</f>
        <v>0</v>
      </c>
      <c r="D116" s="8" t="e">
        <f t="shared" si="10"/>
        <v>#DIV/0!</v>
      </c>
      <c r="E116" s="8" t="e">
        <f t="shared" si="7"/>
        <v>#DIV/0!</v>
      </c>
      <c r="J116" s="8" t="e">
        <f t="shared" si="8"/>
        <v>#DIV/0!</v>
      </c>
      <c r="O116" s="8" t="e">
        <f t="shared" si="9"/>
        <v>#DIV/0!</v>
      </c>
      <c r="Y116"/>
      <c r="Z116"/>
    </row>
    <row r="117" spans="2:26" s="8" customFormat="1" hidden="1" x14ac:dyDescent="0.25">
      <c r="B117" s="8" t="s">
        <v>32</v>
      </c>
      <c r="C117" s="8">
        <f>N24</f>
        <v>0</v>
      </c>
      <c r="D117" s="8" t="e">
        <f t="shared" si="10"/>
        <v>#DIV/0!</v>
      </c>
      <c r="E117" s="8" t="e">
        <f t="shared" si="7"/>
        <v>#DIV/0!</v>
      </c>
      <c r="J117" s="8" t="e">
        <f t="shared" si="8"/>
        <v>#DIV/0!</v>
      </c>
      <c r="O117" s="8" t="e">
        <f t="shared" si="9"/>
        <v>#DIV/0!</v>
      </c>
      <c r="Y117"/>
      <c r="Z117"/>
    </row>
    <row r="118" spans="2:26" hidden="1" x14ac:dyDescent="0.25">
      <c r="F118" s="8"/>
      <c r="G118" s="8"/>
      <c r="R118" s="8"/>
    </row>
    <row r="119" spans="2:26" hidden="1" x14ac:dyDescent="0.25">
      <c r="B119" t="s">
        <v>37</v>
      </c>
      <c r="F119" s="8"/>
      <c r="G119" s="8"/>
      <c r="R119" s="8"/>
    </row>
    <row r="120" spans="2:26" hidden="1" x14ac:dyDescent="0.25">
      <c r="B120" s="1" t="s">
        <v>36</v>
      </c>
      <c r="F120" s="8"/>
      <c r="G120" s="8"/>
      <c r="R120" s="8"/>
    </row>
    <row r="121" spans="2:26" hidden="1" x14ac:dyDescent="0.25">
      <c r="F121" s="8"/>
      <c r="G121" s="8"/>
      <c r="R121" s="8"/>
    </row>
    <row r="122" spans="2:26" hidden="1" x14ac:dyDescent="0.25">
      <c r="B122" t="e">
        <f>IF(0.99&gt;B40,B124,B125)</f>
        <v>#VALUE!</v>
      </c>
      <c r="F122" s="8"/>
      <c r="G122" s="8"/>
      <c r="R122" s="8"/>
    </row>
    <row r="123" spans="2:26" hidden="1" x14ac:dyDescent="0.25">
      <c r="F123" s="8"/>
      <c r="G123" s="8"/>
      <c r="R123" s="8"/>
    </row>
    <row r="124" spans="2:26" hidden="1" x14ac:dyDescent="0.25">
      <c r="B124" s="9" t="s">
        <v>46</v>
      </c>
      <c r="F124" s="8"/>
      <c r="G124" s="8"/>
      <c r="R124" s="8"/>
    </row>
    <row r="125" spans="2:26" hidden="1" x14ac:dyDescent="0.25">
      <c r="B125" s="8" t="s">
        <v>47</v>
      </c>
      <c r="F125" s="8"/>
      <c r="G125" s="8"/>
      <c r="R125" s="8"/>
    </row>
    <row r="126" spans="2:26" hidden="1" x14ac:dyDescent="0.25">
      <c r="F126" s="8"/>
      <c r="G126" s="8"/>
      <c r="R126" s="8"/>
    </row>
    <row r="127" spans="2:26" x14ac:dyDescent="0.25">
      <c r="F127" s="8"/>
      <c r="G127" s="8"/>
      <c r="R127" s="8"/>
    </row>
    <row r="128" spans="2:26" x14ac:dyDescent="0.25">
      <c r="F128" s="8"/>
      <c r="G128" s="8"/>
      <c r="R128" s="8"/>
    </row>
    <row r="129" spans="6:18" x14ac:dyDescent="0.25">
      <c r="F129" s="8"/>
      <c r="G129" s="8"/>
      <c r="R129" s="8"/>
    </row>
  </sheetData>
  <sheetProtection algorithmName="SHA-512" hashValue="0aVzhfLycK/CPX+fpaoqrxiZH6SzF0mzch9JbD+srLGNYjXRqy4R2JrA5vhije2sbM0Cild+yj7oou5ATdxvuQ==" saltValue="oz/Wnw+B7BEL0MgM5nBanQ==" spinCount="100000" sheet="1" objects="1" scenarios="1"/>
  <mergeCells count="33">
    <mergeCell ref="C11:E11"/>
    <mergeCell ref="F11:H11"/>
    <mergeCell ref="I11:K11"/>
    <mergeCell ref="L11:N11"/>
    <mergeCell ref="C9:E9"/>
    <mergeCell ref="F9:H9"/>
    <mergeCell ref="I9:K9"/>
    <mergeCell ref="L9:N9"/>
    <mergeCell ref="C10:E10"/>
    <mergeCell ref="F10:H10"/>
    <mergeCell ref="I10:K10"/>
    <mergeCell ref="L10:N10"/>
    <mergeCell ref="L7:N7"/>
    <mergeCell ref="C8:E8"/>
    <mergeCell ref="F8:H8"/>
    <mergeCell ref="I8:K8"/>
    <mergeCell ref="L8:N8"/>
    <mergeCell ref="B13:N15"/>
    <mergeCell ref="C4:E4"/>
    <mergeCell ref="F4:H4"/>
    <mergeCell ref="I4:K4"/>
    <mergeCell ref="L4:N4"/>
    <mergeCell ref="C5:E5"/>
    <mergeCell ref="F5:H5"/>
    <mergeCell ref="I5:K5"/>
    <mergeCell ref="L5:N5"/>
    <mergeCell ref="C6:E6"/>
    <mergeCell ref="F6:H6"/>
    <mergeCell ref="I6:K6"/>
    <mergeCell ref="L6:N6"/>
    <mergeCell ref="C7:E7"/>
    <mergeCell ref="F7:H7"/>
    <mergeCell ref="I7:K7"/>
  </mergeCells>
  <conditionalFormatting sqref="M46:M117">
    <cfRule type="containsText" dxfId="63" priority="1" operator="containsText" text="Outside Range">
      <formula>NOT(ISERROR(SEARCH("Outside Range",M46)))</formula>
    </cfRule>
  </conditionalFormatting>
  <conditionalFormatting sqref="H46:H117">
    <cfRule type="containsText" dxfId="62" priority="2" operator="containsText" text="Outside Range">
      <formula>NOT(ISERROR(SEARCH("Outside Range",H46)))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2289" r:id="rId3" name="Drop Down 1">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B2:Z126"/>
  <sheetViews>
    <sheetView zoomScaleNormal="100" workbookViewId="0">
      <selection activeCell="C17" sqref="C17"/>
    </sheetView>
  </sheetViews>
  <sheetFormatPr defaultColWidth="9.140625" defaultRowHeight="15" x14ac:dyDescent="0.25"/>
  <cols>
    <col min="1" max="1" width="9.140625" style="8"/>
    <col min="2" max="2" width="12" style="8" bestFit="1" customWidth="1"/>
    <col min="3" max="3" width="9.28515625" style="8" customWidth="1"/>
    <col min="4" max="4" width="9.28515625" style="8" bestFit="1" customWidth="1"/>
    <col min="5" max="14" width="9.28515625" style="8" customWidth="1"/>
    <col min="15" max="15" width="9.140625" style="8"/>
    <col min="16" max="16" width="28.5703125" style="8" customWidth="1"/>
    <col min="17" max="16384" width="9.140625" style="8"/>
  </cols>
  <sheetData>
    <row r="2" spans="2:14" ht="31.5" x14ac:dyDescent="0.5">
      <c r="B2" s="21" t="s">
        <v>56</v>
      </c>
    </row>
    <row r="3" spans="2:14" x14ac:dyDescent="0.25">
      <c r="B3" s="11"/>
      <c r="C3" s="11">
        <v>1</v>
      </c>
      <c r="D3" s="11">
        <v>2</v>
      </c>
      <c r="E3" s="11">
        <v>3</v>
      </c>
      <c r="F3" s="11">
        <v>4</v>
      </c>
      <c r="G3" s="11">
        <v>5</v>
      </c>
      <c r="H3" s="11">
        <v>6</v>
      </c>
      <c r="I3" s="11">
        <v>7</v>
      </c>
      <c r="J3" s="11">
        <v>8</v>
      </c>
      <c r="K3" s="11">
        <v>9</v>
      </c>
      <c r="L3" s="11">
        <v>10</v>
      </c>
      <c r="M3" s="11">
        <v>11</v>
      </c>
      <c r="N3" s="11">
        <v>12</v>
      </c>
    </row>
    <row r="4" spans="2:14" x14ac:dyDescent="0.25">
      <c r="B4" s="11" t="s">
        <v>0</v>
      </c>
      <c r="C4" s="47">
        <v>10</v>
      </c>
      <c r="D4" s="47"/>
      <c r="E4" s="47"/>
      <c r="F4" s="35" t="s">
        <v>9</v>
      </c>
      <c r="G4" s="35"/>
      <c r="H4" s="35"/>
      <c r="I4" s="35" t="s">
        <v>17</v>
      </c>
      <c r="J4" s="35"/>
      <c r="K4" s="35"/>
      <c r="L4" s="35" t="s">
        <v>25</v>
      </c>
      <c r="M4" s="35"/>
      <c r="N4" s="35"/>
    </row>
    <row r="5" spans="2:14" x14ac:dyDescent="0.25">
      <c r="B5" s="11" t="s">
        <v>1</v>
      </c>
      <c r="C5" s="48">
        <v>5</v>
      </c>
      <c r="D5" s="48"/>
      <c r="E5" s="48"/>
      <c r="F5" s="35" t="s">
        <v>10</v>
      </c>
      <c r="G5" s="35"/>
      <c r="H5" s="35"/>
      <c r="I5" s="35" t="s">
        <v>18</v>
      </c>
      <c r="J5" s="35"/>
      <c r="K5" s="35"/>
      <c r="L5" s="35" t="s">
        <v>26</v>
      </c>
      <c r="M5" s="35"/>
      <c r="N5" s="35"/>
    </row>
    <row r="6" spans="2:14" x14ac:dyDescent="0.25">
      <c r="B6" s="11" t="s">
        <v>2</v>
      </c>
      <c r="C6" s="49">
        <v>2.5</v>
      </c>
      <c r="D6" s="49"/>
      <c r="E6" s="49"/>
      <c r="F6" s="35" t="s">
        <v>11</v>
      </c>
      <c r="G6" s="35"/>
      <c r="H6" s="35"/>
      <c r="I6" s="35" t="s">
        <v>19</v>
      </c>
      <c r="J6" s="35"/>
      <c r="K6" s="35"/>
      <c r="L6" s="35" t="s">
        <v>27</v>
      </c>
      <c r="M6" s="35"/>
      <c r="N6" s="35"/>
    </row>
    <row r="7" spans="2:14" x14ac:dyDescent="0.25">
      <c r="B7" s="11" t="s">
        <v>3</v>
      </c>
      <c r="C7" s="50">
        <v>1.3</v>
      </c>
      <c r="D7" s="50"/>
      <c r="E7" s="50"/>
      <c r="F7" s="35" t="s">
        <v>12</v>
      </c>
      <c r="G7" s="35"/>
      <c r="H7" s="35"/>
      <c r="I7" s="35" t="s">
        <v>20</v>
      </c>
      <c r="J7" s="35"/>
      <c r="K7" s="35"/>
      <c r="L7" s="35" t="s">
        <v>28</v>
      </c>
      <c r="M7" s="35"/>
      <c r="N7" s="35"/>
    </row>
    <row r="8" spans="2:14" x14ac:dyDescent="0.25">
      <c r="B8" s="11" t="s">
        <v>4</v>
      </c>
      <c r="C8" s="54">
        <v>0.63</v>
      </c>
      <c r="D8" s="54"/>
      <c r="E8" s="54"/>
      <c r="F8" s="35" t="s">
        <v>13</v>
      </c>
      <c r="G8" s="35"/>
      <c r="H8" s="35"/>
      <c r="I8" s="35" t="s">
        <v>21</v>
      </c>
      <c r="J8" s="35"/>
      <c r="K8" s="35"/>
      <c r="L8" s="35" t="s">
        <v>29</v>
      </c>
      <c r="M8" s="35"/>
      <c r="N8" s="35"/>
    </row>
    <row r="9" spans="2:14" x14ac:dyDescent="0.25">
      <c r="B9" s="11" t="s">
        <v>5</v>
      </c>
      <c r="C9" s="55">
        <v>0.31</v>
      </c>
      <c r="D9" s="55"/>
      <c r="E9" s="55"/>
      <c r="F9" s="35" t="s">
        <v>14</v>
      </c>
      <c r="G9" s="35"/>
      <c r="H9" s="35"/>
      <c r="I9" s="35" t="s">
        <v>22</v>
      </c>
      <c r="J9" s="35"/>
      <c r="K9" s="35"/>
      <c r="L9" s="35" t="s">
        <v>30</v>
      </c>
      <c r="M9" s="35"/>
      <c r="N9" s="35"/>
    </row>
    <row r="10" spans="2:14" x14ac:dyDescent="0.25">
      <c r="B10" s="11" t="s">
        <v>6</v>
      </c>
      <c r="C10" s="56">
        <v>0.16</v>
      </c>
      <c r="D10" s="56"/>
      <c r="E10" s="56"/>
      <c r="F10" s="35" t="s">
        <v>15</v>
      </c>
      <c r="G10" s="35"/>
      <c r="H10" s="35"/>
      <c r="I10" s="35" t="s">
        <v>23</v>
      </c>
      <c r="J10" s="35"/>
      <c r="K10" s="35"/>
      <c r="L10" s="35" t="s">
        <v>31</v>
      </c>
      <c r="M10" s="35"/>
      <c r="N10" s="35"/>
    </row>
    <row r="11" spans="2:14" x14ac:dyDescent="0.25">
      <c r="B11" s="11" t="s">
        <v>7</v>
      </c>
      <c r="C11" s="43" t="s">
        <v>8</v>
      </c>
      <c r="D11" s="43"/>
      <c r="E11" s="43"/>
      <c r="F11" s="35" t="s">
        <v>16</v>
      </c>
      <c r="G11" s="35"/>
      <c r="H11" s="35"/>
      <c r="I11" s="35" t="s">
        <v>24</v>
      </c>
      <c r="J11" s="35"/>
      <c r="K11" s="35"/>
      <c r="L11" s="35" t="s">
        <v>32</v>
      </c>
      <c r="M11" s="35"/>
      <c r="N11" s="35"/>
    </row>
    <row r="13" spans="2:14" ht="15" customHeight="1" x14ac:dyDescent="0.25">
      <c r="B13" s="41" t="s">
        <v>49</v>
      </c>
      <c r="C13" s="41"/>
      <c r="D13" s="41"/>
      <c r="E13" s="41"/>
      <c r="F13" s="41"/>
      <c r="G13" s="41"/>
      <c r="H13" s="41"/>
      <c r="I13" s="41"/>
      <c r="J13" s="41"/>
      <c r="K13" s="41"/>
      <c r="L13" s="41"/>
      <c r="M13" s="41"/>
      <c r="N13" s="41"/>
    </row>
    <row r="14" spans="2:14" ht="15" customHeight="1" x14ac:dyDescent="0.25">
      <c r="B14" s="41"/>
      <c r="C14" s="41"/>
      <c r="D14" s="41"/>
      <c r="E14" s="41"/>
      <c r="F14" s="41"/>
      <c r="G14" s="41"/>
      <c r="H14" s="41"/>
      <c r="I14" s="41"/>
      <c r="J14" s="41"/>
      <c r="K14" s="41"/>
      <c r="L14" s="41"/>
      <c r="M14" s="41"/>
      <c r="N14" s="41"/>
    </row>
    <row r="15" spans="2:14" ht="15" customHeight="1" x14ac:dyDescent="0.25">
      <c r="B15" s="41"/>
      <c r="C15" s="41"/>
      <c r="D15" s="41"/>
      <c r="E15" s="41"/>
      <c r="F15" s="41"/>
      <c r="G15" s="41"/>
      <c r="H15" s="41"/>
      <c r="I15" s="41"/>
      <c r="J15" s="41"/>
      <c r="K15" s="41"/>
      <c r="L15" s="41"/>
      <c r="M15" s="41"/>
      <c r="N15" s="41"/>
    </row>
    <row r="16" spans="2:14" x14ac:dyDescent="0.25">
      <c r="C16" s="8">
        <v>1</v>
      </c>
      <c r="D16" s="8">
        <v>2</v>
      </c>
      <c r="E16" s="8">
        <v>3</v>
      </c>
      <c r="F16" s="8">
        <v>4</v>
      </c>
      <c r="G16" s="8">
        <v>5</v>
      </c>
      <c r="H16" s="8">
        <v>6</v>
      </c>
      <c r="I16" s="8">
        <v>7</v>
      </c>
      <c r="J16" s="8">
        <v>8</v>
      </c>
      <c r="K16" s="8">
        <v>9</v>
      </c>
      <c r="L16" s="8">
        <v>10</v>
      </c>
      <c r="M16" s="8">
        <v>11</v>
      </c>
      <c r="N16" s="8">
        <v>12</v>
      </c>
    </row>
    <row r="17" spans="2:14" x14ac:dyDescent="0.25">
      <c r="B17" s="8" t="s">
        <v>0</v>
      </c>
      <c r="C17" s="13"/>
      <c r="D17" s="13"/>
      <c r="E17" s="13"/>
      <c r="F17" s="13"/>
      <c r="G17" s="13"/>
      <c r="H17" s="13"/>
      <c r="I17" s="13"/>
      <c r="J17" s="13"/>
      <c r="K17" s="13"/>
      <c r="L17" s="13"/>
      <c r="M17" s="13"/>
      <c r="N17" s="13"/>
    </row>
    <row r="18" spans="2:14" x14ac:dyDescent="0.25">
      <c r="B18" s="8" t="s">
        <v>1</v>
      </c>
      <c r="C18" s="13"/>
      <c r="D18" s="13"/>
      <c r="E18" s="13"/>
      <c r="F18" s="13"/>
      <c r="G18" s="13"/>
      <c r="H18" s="13"/>
      <c r="I18" s="13"/>
      <c r="J18" s="13"/>
      <c r="K18" s="13"/>
      <c r="L18" s="13"/>
      <c r="M18" s="13"/>
      <c r="N18" s="13"/>
    </row>
    <row r="19" spans="2:14" x14ac:dyDescent="0.25">
      <c r="B19" s="8" t="s">
        <v>2</v>
      </c>
      <c r="C19" s="13"/>
      <c r="D19" s="13"/>
      <c r="E19" s="13"/>
      <c r="F19" s="13"/>
      <c r="G19" s="13"/>
      <c r="H19" s="13"/>
      <c r="I19" s="13"/>
      <c r="J19" s="13"/>
      <c r="K19" s="13"/>
      <c r="L19" s="13"/>
      <c r="M19" s="13"/>
      <c r="N19" s="13"/>
    </row>
    <row r="20" spans="2:14" x14ac:dyDescent="0.25">
      <c r="B20" s="8" t="s">
        <v>3</v>
      </c>
      <c r="C20" s="13"/>
      <c r="D20" s="13"/>
      <c r="E20" s="13"/>
      <c r="F20" s="13"/>
      <c r="G20" s="13"/>
      <c r="H20" s="13"/>
      <c r="I20" s="13"/>
      <c r="J20" s="13"/>
      <c r="K20" s="13"/>
      <c r="L20" s="13"/>
      <c r="M20" s="13"/>
      <c r="N20" s="13"/>
    </row>
    <row r="21" spans="2:14" x14ac:dyDescent="0.25">
      <c r="B21" s="8" t="s">
        <v>4</v>
      </c>
      <c r="C21" s="13"/>
      <c r="D21" s="13"/>
      <c r="E21" s="13"/>
      <c r="F21" s="13"/>
      <c r="G21" s="13"/>
      <c r="H21" s="13"/>
      <c r="I21" s="13"/>
      <c r="J21" s="13"/>
      <c r="K21" s="13"/>
      <c r="L21" s="13"/>
      <c r="M21" s="13"/>
      <c r="N21" s="13"/>
    </row>
    <row r="22" spans="2:14" x14ac:dyDescent="0.25">
      <c r="B22" s="8" t="s">
        <v>5</v>
      </c>
      <c r="C22" s="13"/>
      <c r="D22" s="13"/>
      <c r="E22" s="13"/>
      <c r="F22" s="13"/>
      <c r="G22" s="13"/>
      <c r="H22" s="13"/>
      <c r="I22" s="13"/>
      <c r="J22" s="13"/>
      <c r="K22" s="13"/>
      <c r="L22" s="13"/>
      <c r="M22" s="13"/>
      <c r="N22" s="13"/>
    </row>
    <row r="23" spans="2:14" x14ac:dyDescent="0.25">
      <c r="B23" s="8" t="s">
        <v>6</v>
      </c>
      <c r="C23" s="13"/>
      <c r="D23" s="13"/>
      <c r="E23" s="13"/>
      <c r="F23" s="13"/>
      <c r="G23" s="13"/>
      <c r="H23" s="13"/>
      <c r="I23" s="13"/>
      <c r="J23" s="13"/>
      <c r="K23" s="13"/>
      <c r="L23" s="13"/>
      <c r="M23" s="13"/>
      <c r="N23" s="13"/>
    </row>
    <row r="24" spans="2:14" x14ac:dyDescent="0.25">
      <c r="B24" s="8" t="s">
        <v>7</v>
      </c>
      <c r="C24" s="13"/>
      <c r="D24" s="13"/>
      <c r="E24" s="13"/>
      <c r="F24" s="13"/>
      <c r="G24" s="13"/>
      <c r="H24" s="13"/>
      <c r="I24" s="13"/>
      <c r="J24" s="13"/>
      <c r="K24" s="13"/>
      <c r="L24" s="13"/>
      <c r="M24" s="13"/>
      <c r="N24" s="13"/>
    </row>
    <row r="26" spans="2:14" x14ac:dyDescent="0.25">
      <c r="B26" s="8" t="s">
        <v>8</v>
      </c>
      <c r="C26" s="8" t="e">
        <f>AVERAGE(C24:E24)</f>
        <v>#DIV/0!</v>
      </c>
    </row>
    <row r="28" spans="2:14" x14ac:dyDescent="0.25">
      <c r="B28" s="8" t="s">
        <v>33</v>
      </c>
    </row>
    <row r="29" spans="2:14" x14ac:dyDescent="0.25">
      <c r="C29" s="8" t="s">
        <v>34</v>
      </c>
      <c r="D29" s="8" t="s">
        <v>35</v>
      </c>
      <c r="G29" s="8" t="s">
        <v>34</v>
      </c>
      <c r="H29" s="8" t="s">
        <v>35</v>
      </c>
    </row>
    <row r="30" spans="2:14" x14ac:dyDescent="0.25">
      <c r="B30" s="8">
        <v>10</v>
      </c>
      <c r="C30" s="8" t="e">
        <f>AVERAGE(C17:E17)-$C$26</f>
        <v>#DIV/0!</v>
      </c>
      <c r="D30" s="8" t="e">
        <f>_xlfn.STDEV.P(C17:E17)</f>
        <v>#DIV/0!</v>
      </c>
      <c r="F30" s="8">
        <f t="array" ref="F30:F36">IF($Y$46=1,IF(AND($B$40&gt;$F$40,$B$40&gt;$J$40),B30:B36,IF($F$40&gt;$J$40,B31:B36,IF($J$40&gt;$F$40,B30:B35,""))),IF($Y$46=2,B30:B36,IF($Y$46=3,B31:B36,IF($Y$46=4,B30:B35,""))))</f>
        <v>10</v>
      </c>
      <c r="G30" s="8" t="e">
        <f t="array" ref="G30:G36">IF($Y$46=1,IF(AND($B$40&gt;$F$40,$B$40&gt;$J$40),C30:C36,IF($F$40&gt;$J$40,C31:C36,IF($J$40&gt;$F$40,C30:C35,""))),IF($Y$46=2,C30:C36,IF($Y$46=3,C31:C36,IF($Y$46=4,C30:C35,""))))</f>
        <v>#DIV/0!</v>
      </c>
      <c r="H30" s="8" t="e">
        <f t="array" ref="H30:H36">IF($Y$46=1,IF(AND($B$40&gt;$F$40,$B$40&gt;$J$40),D30:D36,IF($F$40&gt;$J$40,D31:D36,IF($J$40&gt;$F$40,D30:D35,""))),IF($Y$46=2,D30:D36,IF($Y$46=3,D31:D36,IF($Y$46=4,D30:D35,""))))</f>
        <v>#DIV/0!</v>
      </c>
    </row>
    <row r="31" spans="2:14" x14ac:dyDescent="0.25">
      <c r="B31" s="8">
        <v>5</v>
      </c>
      <c r="C31" s="8" t="e">
        <f t="shared" ref="C31:C34" si="0">AVERAGE(C18:E18)-$C$26</f>
        <v>#DIV/0!</v>
      </c>
      <c r="D31" s="8" t="e">
        <f t="shared" ref="D31:D36" si="1">_xlfn.STDEV.P(C18:E18)</f>
        <v>#DIV/0!</v>
      </c>
      <c r="F31" s="8">
        <v>5</v>
      </c>
      <c r="G31" s="8" t="e">
        <v>#DIV/0!</v>
      </c>
      <c r="H31" s="8" t="e">
        <v>#DIV/0!</v>
      </c>
    </row>
    <row r="32" spans="2:14" x14ac:dyDescent="0.25">
      <c r="B32" s="8">
        <v>2.5</v>
      </c>
      <c r="C32" s="8" t="e">
        <f t="shared" si="0"/>
        <v>#DIV/0!</v>
      </c>
      <c r="D32" s="8" t="e">
        <f t="shared" si="1"/>
        <v>#DIV/0!</v>
      </c>
      <c r="F32" s="8">
        <v>2.5</v>
      </c>
      <c r="G32" s="8" t="e">
        <v>#DIV/0!</v>
      </c>
      <c r="H32" s="8" t="e">
        <v>#DIV/0!</v>
      </c>
    </row>
    <row r="33" spans="2:26" x14ac:dyDescent="0.25">
      <c r="B33" s="2">
        <v>1.25</v>
      </c>
      <c r="C33" s="8" t="e">
        <f t="shared" si="0"/>
        <v>#DIV/0!</v>
      </c>
      <c r="D33" s="8" t="e">
        <f t="shared" si="1"/>
        <v>#DIV/0!</v>
      </c>
      <c r="F33" s="8">
        <v>1.25</v>
      </c>
      <c r="G33" s="8" t="e">
        <v>#DIV/0!</v>
      </c>
      <c r="H33" s="8" t="e">
        <v>#DIV/0!</v>
      </c>
    </row>
    <row r="34" spans="2:26" x14ac:dyDescent="0.25">
      <c r="B34" s="2">
        <v>0.625</v>
      </c>
      <c r="C34" s="8" t="e">
        <f t="shared" si="0"/>
        <v>#DIV/0!</v>
      </c>
      <c r="D34" s="8" t="e">
        <f t="shared" si="1"/>
        <v>#DIV/0!</v>
      </c>
      <c r="F34" s="8">
        <v>0.625</v>
      </c>
      <c r="G34" s="8" t="e">
        <v>#DIV/0!</v>
      </c>
      <c r="H34" s="8" t="e">
        <v>#DIV/0!</v>
      </c>
    </row>
    <row r="35" spans="2:26" x14ac:dyDescent="0.25">
      <c r="B35" s="2">
        <v>0.3125</v>
      </c>
      <c r="C35" s="8" t="e">
        <f>AVERAGE(C22:E22)-$C$26</f>
        <v>#DIV/0!</v>
      </c>
      <c r="D35" s="8" t="e">
        <f t="shared" si="1"/>
        <v>#DIV/0!</v>
      </c>
      <c r="F35" s="8">
        <v>0.3125</v>
      </c>
      <c r="G35" s="8" t="e">
        <v>#DIV/0!</v>
      </c>
      <c r="H35" s="8" t="e">
        <v>#DIV/0!</v>
      </c>
    </row>
    <row r="36" spans="2:26" x14ac:dyDescent="0.25">
      <c r="B36" s="2">
        <v>0.15625</v>
      </c>
      <c r="C36" s="8" t="e">
        <f>AVERAGE(C23:E23)-$C$26</f>
        <v>#DIV/0!</v>
      </c>
      <c r="D36" s="8" t="e">
        <f t="shared" si="1"/>
        <v>#DIV/0!</v>
      </c>
      <c r="F36" s="8">
        <v>0.15625</v>
      </c>
      <c r="G36" s="8" t="e">
        <v>#DIV/0!</v>
      </c>
      <c r="H36" s="8" t="e">
        <v>#DIV/0!</v>
      </c>
    </row>
    <row r="37" spans="2:26" hidden="1" x14ac:dyDescent="0.25"/>
    <row r="38" spans="2:26" hidden="1" x14ac:dyDescent="0.25">
      <c r="B38" s="8" t="e">
        <f t="array" ref="B38:D42">LINEST(LN(C30:C36),LN(B30:B36),TRUE,TRUE)</f>
        <v>#VALUE!</v>
      </c>
      <c r="C38" s="8" t="e">
        <v>#VALUE!</v>
      </c>
      <c r="D38" s="8" t="e">
        <v>#VALUE!</v>
      </c>
      <c r="F38" s="8" t="e">
        <f t="array" ref="F38:H42">LINEST(LN(C31:C36),LN(B31:B36),TRUE,TRUE)</f>
        <v>#VALUE!</v>
      </c>
      <c r="G38" s="8" t="e">
        <v>#VALUE!</v>
      </c>
      <c r="H38" s="8" t="e">
        <v>#VALUE!</v>
      </c>
      <c r="J38" s="8" t="e">
        <f t="array" ref="J38:L42">LINEST(LN(C30:C35),LN(B30:B35),TRUE,TRUE)</f>
        <v>#VALUE!</v>
      </c>
      <c r="K38" s="8" t="e">
        <v>#VALUE!</v>
      </c>
      <c r="L38" s="8" t="e">
        <v>#VALUE!</v>
      </c>
    </row>
    <row r="39" spans="2:26" hidden="1" x14ac:dyDescent="0.25">
      <c r="B39" s="8" t="e">
        <v>#VALUE!</v>
      </c>
      <c r="C39" s="8" t="e">
        <v>#VALUE!</v>
      </c>
      <c r="D39" s="8" t="e">
        <v>#VALUE!</v>
      </c>
      <c r="F39" s="8" t="e">
        <v>#VALUE!</v>
      </c>
      <c r="G39" s="8" t="e">
        <v>#VALUE!</v>
      </c>
      <c r="H39" s="8" t="e">
        <v>#VALUE!</v>
      </c>
      <c r="J39" s="8" t="e">
        <v>#VALUE!</v>
      </c>
      <c r="K39" s="8" t="e">
        <v>#VALUE!</v>
      </c>
      <c r="L39" s="8" t="e">
        <v>#VALUE!</v>
      </c>
    </row>
    <row r="40" spans="2:26" hidden="1" x14ac:dyDescent="0.25">
      <c r="B40" s="8" t="e">
        <v>#VALUE!</v>
      </c>
      <c r="C40" s="8" t="e">
        <v>#VALUE!</v>
      </c>
      <c r="D40" s="8" t="e">
        <v>#VALUE!</v>
      </c>
      <c r="F40" s="8" t="e">
        <v>#VALUE!</v>
      </c>
      <c r="G40" s="8" t="e">
        <v>#VALUE!</v>
      </c>
      <c r="H40" s="8" t="e">
        <v>#VALUE!</v>
      </c>
      <c r="J40" s="8" t="e">
        <v>#VALUE!</v>
      </c>
      <c r="K40" s="8" t="e">
        <v>#VALUE!</v>
      </c>
      <c r="L40" s="8" t="e">
        <v>#VALUE!</v>
      </c>
    </row>
    <row r="41" spans="2:26" hidden="1" x14ac:dyDescent="0.25">
      <c r="B41" s="8" t="e">
        <v>#VALUE!</v>
      </c>
      <c r="C41" s="8" t="e">
        <v>#VALUE!</v>
      </c>
      <c r="D41" s="8" t="e">
        <v>#VALUE!</v>
      </c>
      <c r="F41" s="8" t="e">
        <v>#VALUE!</v>
      </c>
      <c r="G41" s="8" t="e">
        <v>#VALUE!</v>
      </c>
      <c r="H41" s="8" t="e">
        <v>#VALUE!</v>
      </c>
      <c r="J41" s="8" t="e">
        <v>#VALUE!</v>
      </c>
      <c r="K41" s="8" t="e">
        <v>#VALUE!</v>
      </c>
      <c r="L41" s="8" t="e">
        <v>#VALUE!</v>
      </c>
    </row>
    <row r="42" spans="2:26" hidden="1" x14ac:dyDescent="0.25">
      <c r="B42" s="8" t="e">
        <v>#VALUE!</v>
      </c>
      <c r="C42" s="8" t="e">
        <v>#VALUE!</v>
      </c>
      <c r="D42" s="8" t="e">
        <v>#VALUE!</v>
      </c>
      <c r="F42" s="8" t="e">
        <v>#VALUE!</v>
      </c>
      <c r="G42" s="8" t="e">
        <v>#VALUE!</v>
      </c>
      <c r="H42" s="8" t="e">
        <v>#VALUE!</v>
      </c>
      <c r="J42" s="8" t="e">
        <v>#VALUE!</v>
      </c>
      <c r="K42" s="8" t="e">
        <v>#VALUE!</v>
      </c>
      <c r="L42" s="8" t="e">
        <v>#VALUE!</v>
      </c>
    </row>
    <row r="43" spans="2:26" hidden="1" x14ac:dyDescent="0.25">
      <c r="B43" s="8" t="e">
        <f>EXP(C38)</f>
        <v>#VALUE!</v>
      </c>
      <c r="C43" s="8" t="e">
        <f>B38</f>
        <v>#VALUE!</v>
      </c>
      <c r="F43" s="8" t="e">
        <f>EXP(G38)</f>
        <v>#VALUE!</v>
      </c>
      <c r="G43" s="8" t="e">
        <f>F38</f>
        <v>#VALUE!</v>
      </c>
      <c r="J43" s="8" t="e">
        <f>EXP(K38)</f>
        <v>#VALUE!</v>
      </c>
      <c r="K43" s="8" t="e">
        <f>J38</f>
        <v>#VALUE!</v>
      </c>
    </row>
    <row r="44" spans="2:26" hidden="1" x14ac:dyDescent="0.25">
      <c r="B44" s="12" t="e">
        <f>"y="&amp;TEXT(EXP(C38),"0.00")&amp;"x^("&amp;TEXT(B38,"0.0000")&amp;")"</f>
        <v>#VALUE!</v>
      </c>
      <c r="F44" s="12" t="e">
        <f>"y="&amp;TEXT(EXP(G38),"0.00")&amp;"x^("&amp;TEXT(F38,"0.0000")&amp;")"</f>
        <v>#VALUE!</v>
      </c>
      <c r="J44" s="12" t="e">
        <f>"y="&amp;TEXT(EXP(K38),"0.00")&amp;"x^("&amp;TEXT(J38,"0.0000")&amp;")"</f>
        <v>#VALUE!</v>
      </c>
      <c r="R44" s="8" t="e">
        <f>IF(AND(B40&gt;F40,B40&gt;J40),B40,IF(F40&gt;J40,F40,IF(J40&gt;F40,J40,"")))</f>
        <v>#VALUE!</v>
      </c>
    </row>
    <row r="45" spans="2:26" hidden="1" x14ac:dyDescent="0.25">
      <c r="N45" s="8" t="e">
        <f>IF($Y$46=1,IF(AND($B$44&gt;$F$44,$B$44&gt;$J$44),B44,IF($F$44&gt;$J$44,F44,IF($J$44&gt;$F$44,J44,""))),IF($Y$46=2,B44,IF($Y$46=3,F44,IF($Y$46=4,J44,""))))</f>
        <v>#VALUE!</v>
      </c>
    </row>
    <row r="46" spans="2:26" hidden="1" x14ac:dyDescent="0.25">
      <c r="B46" s="8" t="s">
        <v>9</v>
      </c>
      <c r="C46" s="8">
        <f>F17</f>
        <v>0</v>
      </c>
      <c r="D46" s="8" t="e">
        <f t="shared" ref="D46:D112" si="2">C46-$C$26</f>
        <v>#DIV/0!</v>
      </c>
      <c r="E46" s="8" t="e">
        <f>IF(D46&gt;0,(D46/$B$43)^(1/$C$43),"")</f>
        <v>#DIV/0!</v>
      </c>
      <c r="F46" s="8" t="e">
        <f>AVERAGE(E46:E48)</f>
        <v>#DIV/0!</v>
      </c>
      <c r="G46" s="8" t="e">
        <f>_xlfn.STDEV.P(E46:E48)</f>
        <v>#DIV/0!</v>
      </c>
      <c r="H46" s="8" t="e">
        <f>IF(AND(F46&lt;$B$30, F46&gt;$B$36),$B$119,$B$120)</f>
        <v>#DIV/0!</v>
      </c>
      <c r="J46" s="8" t="e">
        <f>IF(D46&gt;0,(D46/$F$43)^(1/$G$43),"")</f>
        <v>#DIV/0!</v>
      </c>
      <c r="K46" s="8" t="e">
        <f>AVERAGE(J46:J48)</f>
        <v>#DIV/0!</v>
      </c>
      <c r="L46" s="8" t="e">
        <f>_xlfn.STDEV.P(J46:J48)</f>
        <v>#DIV/0!</v>
      </c>
      <c r="M46" s="8" t="e">
        <f>IF(AND(K46&lt;$B$31, K46&gt;$B$36),$B$119,$B$120)</f>
        <v>#DIV/0!</v>
      </c>
      <c r="O46" s="8" t="e">
        <f>IF(D46&gt;0,(D46/$J$43)^(1/$K$43),"")</f>
        <v>#DIV/0!</v>
      </c>
      <c r="P46" s="8" t="e">
        <f>AVERAGE(O46:O48)</f>
        <v>#DIV/0!</v>
      </c>
      <c r="Q46" s="8" t="e">
        <f>_xlfn.STDEV.P(O46:O48)</f>
        <v>#DIV/0!</v>
      </c>
      <c r="R46" s="8" t="e">
        <f>IF(AND(P46&lt;$B$30, P46&gt;$B$35),$B$119,$B$120)</f>
        <v>#DIV/0!</v>
      </c>
      <c r="T46" s="8" t="e">
        <f>IF($Y$46=1,IF(AND($B$40&gt;$F$40,$B$40&gt;$J$40),F46,IF($F$40&gt;$J$40,K46,IF($J$40&gt;$F$40,P46,""))),IF($Y$46=2,F46,IF($Y$46=3,K46,IF($Y$46=4,P46,""))))</f>
        <v>#DIV/0!</v>
      </c>
      <c r="U46" s="8" t="e">
        <f>IF($Y$46=1,IF(AND($B$40&gt;$F$40,$B$40&gt;$J$40),G46,IF($F$40&gt;$J$40,L46,IF($J$40&gt;$F$40,Q46,""))),IF($Y$46=2,G46,IF($Y$46=3,L46,IF($Y$46=4,Q46,""))))</f>
        <v>#DIV/0!</v>
      </c>
      <c r="V46" s="8" t="e">
        <f>IF($Y$46=1,IF(AND($B$40&gt;$F$40,$B$40&gt;$J$40),H46,IF($F$40&gt;$J$40,M46,IF($J$40&gt;$F$40,R46,""))),IF($Y$46=2,H46,IF($Y$46=3,M46,IF($Y$46=4,R46,""))))</f>
        <v>#DIV/0!</v>
      </c>
      <c r="Y46" s="17">
        <v>2</v>
      </c>
      <c r="Z46" s="12" t="e">
        <f>"Automatic R^2="&amp;IF(AND(B40&gt;F40,B40&gt;J40),TEXT(B40,"0.00000"),IF(F40&gt;J40,TEXT(F40,"0.00000"),IF(J40&gt;F40,TEXT(J40,"0.00000"),"")))</f>
        <v>#VALUE!</v>
      </c>
    </row>
    <row r="47" spans="2:26" hidden="1" x14ac:dyDescent="0.25">
      <c r="C47" s="8">
        <f>G17</f>
        <v>0</v>
      </c>
      <c r="D47" s="8" t="e">
        <f t="shared" si="2"/>
        <v>#DIV/0!</v>
      </c>
      <c r="E47" s="8" t="e">
        <f t="shared" ref="E47:E110" si="3">IF(D47&gt;0,(D47/$B$43)^(1/$C$43),"")</f>
        <v>#DIV/0!</v>
      </c>
      <c r="J47" s="8" t="e">
        <f t="shared" ref="J47:J110" si="4">IF(D47&gt;0,(D47/$F$43)^(1/$G$43),"")</f>
        <v>#DIV/0!</v>
      </c>
      <c r="O47" s="8" t="e">
        <f t="shared" ref="O47:O110" si="5">IF(D47&gt;0,(D47/$J$43)^(1/$K$43),"")</f>
        <v>#DIV/0!</v>
      </c>
      <c r="Y47" s="8" t="e">
        <f>IF(Y46=2,IF($B$40&gt;0.99,"Standard Curve Linear",IF($B$40&lt;$F$40,"Check Highest Dilution For Outlier",IF($B$40&lt;$J$40,"Check Lowest Dilution For Outlier",IF(AND($F$40&gt;$B$40,$J$40&gt;$B$40),"Check Dilution Series","Standard Curve Not Linear")))),IF(Y46=1,IF(R44&gt;0.99,"Automatic Standard Curve Linear","Automatic Standard Curve Not Linear"),IF(Y46=3,IF(F40&gt;0.99,"Abbreviated Standard Curve Linear","Abbreivated Standard Curve Not Linear"),IF(Y46=4,IF(J40&gt;0.99,"Abbreviated Standard Curve Linear","Abbreviated Standard Curve Not Linear"),""))))</f>
        <v>#VALUE!</v>
      </c>
      <c r="Z47" s="8" t="e">
        <f>"Full Standard Curve R^2="&amp;TEXT(B40,"0.00000")</f>
        <v>#VALUE!</v>
      </c>
    </row>
    <row r="48" spans="2:26" hidden="1" x14ac:dyDescent="0.25">
      <c r="C48" s="8">
        <f>H17</f>
        <v>0</v>
      </c>
      <c r="D48" s="8" t="e">
        <f t="shared" si="2"/>
        <v>#DIV/0!</v>
      </c>
      <c r="E48" s="8" t="e">
        <f t="shared" si="3"/>
        <v>#DIV/0!</v>
      </c>
      <c r="J48" s="8" t="e">
        <f t="shared" si="4"/>
        <v>#DIV/0!</v>
      </c>
      <c r="O48" s="8" t="e">
        <f t="shared" si="5"/>
        <v>#DIV/0!</v>
      </c>
      <c r="Z48" s="8" t="e">
        <f>"Remove Top Point R^2="&amp;TEXT(F40,"0.00000")</f>
        <v>#VALUE!</v>
      </c>
    </row>
    <row r="49" spans="2:26" hidden="1" x14ac:dyDescent="0.25">
      <c r="B49" s="8" t="s">
        <v>10</v>
      </c>
      <c r="C49" s="8">
        <f>F18</f>
        <v>0</v>
      </c>
      <c r="D49" s="8" t="e">
        <f t="shared" si="2"/>
        <v>#DIV/0!</v>
      </c>
      <c r="E49" s="8" t="e">
        <f t="shared" si="3"/>
        <v>#DIV/0!</v>
      </c>
      <c r="F49" s="8" t="e">
        <f>AVERAGE(E49:E51)</f>
        <v>#DIV/0!</v>
      </c>
      <c r="G49" s="8" t="e">
        <f>_xlfn.STDEV.P(E49:E51)</f>
        <v>#DIV/0!</v>
      </c>
      <c r="H49" s="8" t="e">
        <f>IF(AND(F49&lt;$B$30, F49&gt;$B$36),$B$119,$B$120)</f>
        <v>#DIV/0!</v>
      </c>
      <c r="J49" s="8" t="e">
        <f t="shared" si="4"/>
        <v>#DIV/0!</v>
      </c>
      <c r="K49" s="8" t="e">
        <f>AVERAGE(J49:J51)</f>
        <v>#DIV/0!</v>
      </c>
      <c r="L49" s="8" t="e">
        <f>_xlfn.STDEV.P(J49:J51)</f>
        <v>#DIV/0!</v>
      </c>
      <c r="M49" s="8" t="e">
        <f>IF(AND(K49&lt;$B$31, K49&gt;$B$36),$B$119,$B$120)</f>
        <v>#DIV/0!</v>
      </c>
      <c r="O49" s="8" t="e">
        <f t="shared" si="5"/>
        <v>#DIV/0!</v>
      </c>
      <c r="P49" s="8" t="e">
        <f>AVERAGE(O49:O51)</f>
        <v>#DIV/0!</v>
      </c>
      <c r="Q49" s="8" t="e">
        <f>_xlfn.STDEV.P(O49:O51)</f>
        <v>#DIV/0!</v>
      </c>
      <c r="R49" s="8" t="e">
        <f>IF(AND(P49&lt;$B$30, P49&gt;$B$35),$B$119,$B$120)</f>
        <v>#DIV/0!</v>
      </c>
      <c r="T49" s="8" t="e">
        <f>IF($Y$46=1,IF(AND($B$40&gt;$F$40,$B$40&gt;$J$40),F49,IF($F$40&gt;$J$40,K49,IF($J$40&gt;$F$40,P49,""))),IF($Y$46=2,F49,IF($Y$46=3,K49,IF($Y$46=4,P49,""))))</f>
        <v>#DIV/0!</v>
      </c>
      <c r="U49" s="8" t="e">
        <f>IF($Y$46=1,IF(AND($B$40&gt;$F$40,$B$40&gt;$J$40),G49,IF($F$40&gt;$J$40,L49,IF($J$40&gt;$F$40,Q49,""))),IF($Y$46=2,G49,IF($Y$46=3,L49,IF($Y$46=4,Q49,""))))</f>
        <v>#DIV/0!</v>
      </c>
      <c r="V49" s="8" t="e">
        <f>IF($Y$46=1,IF(AND($B$40&gt;$F$40,$B$40&gt;$J$40),H49,IF($F$40&gt;$J$40,M49,IF($J$40&gt;$F$40,R49,""))),IF($Y$46=2,H49,IF($Y$46=3,M49,IF($Y$46=4,R49,""))))</f>
        <v>#DIV/0!</v>
      </c>
      <c r="Z49" s="8" t="e">
        <f>"Remove Bottom Point R^2="&amp;TEXT(J40,"0.00000")</f>
        <v>#VALUE!</v>
      </c>
    </row>
    <row r="50" spans="2:26" hidden="1" x14ac:dyDescent="0.25">
      <c r="C50" s="8">
        <f>G18</f>
        <v>0</v>
      </c>
      <c r="D50" s="8" t="e">
        <f t="shared" si="2"/>
        <v>#DIV/0!</v>
      </c>
      <c r="E50" s="8" t="e">
        <f t="shared" si="3"/>
        <v>#DIV/0!</v>
      </c>
      <c r="J50" s="8" t="e">
        <f t="shared" si="4"/>
        <v>#DIV/0!</v>
      </c>
      <c r="O50" s="8" t="e">
        <f t="shared" si="5"/>
        <v>#DIV/0!</v>
      </c>
    </row>
    <row r="51" spans="2:26" hidden="1" x14ac:dyDescent="0.25">
      <c r="C51" s="8">
        <f>H18</f>
        <v>0</v>
      </c>
      <c r="D51" s="8" t="e">
        <f t="shared" si="2"/>
        <v>#DIV/0!</v>
      </c>
      <c r="E51" s="8" t="e">
        <f t="shared" si="3"/>
        <v>#DIV/0!</v>
      </c>
      <c r="J51" s="8" t="e">
        <f t="shared" si="4"/>
        <v>#DIV/0!</v>
      </c>
      <c r="O51" s="8" t="e">
        <f t="shared" si="5"/>
        <v>#DIV/0!</v>
      </c>
    </row>
    <row r="52" spans="2:26" hidden="1" x14ac:dyDescent="0.25">
      <c r="B52" s="8" t="s">
        <v>11</v>
      </c>
      <c r="C52" s="8">
        <f>F19</f>
        <v>0</v>
      </c>
      <c r="D52" s="8" t="e">
        <f t="shared" si="2"/>
        <v>#DIV/0!</v>
      </c>
      <c r="E52" s="8" t="e">
        <f t="shared" si="3"/>
        <v>#DIV/0!</v>
      </c>
      <c r="F52" s="8" t="e">
        <f>AVERAGE(E52:E54)</f>
        <v>#DIV/0!</v>
      </c>
      <c r="G52" s="8" t="e">
        <f>_xlfn.STDEV.P(E52:E54)</f>
        <v>#DIV/0!</v>
      </c>
      <c r="H52" s="8" t="e">
        <f>IF(AND(F52&lt;$B$30, F52&gt;$B$36),$B$119,$B$120)</f>
        <v>#DIV/0!</v>
      </c>
      <c r="J52" s="8" t="e">
        <f t="shared" si="4"/>
        <v>#DIV/0!</v>
      </c>
      <c r="K52" s="8" t="e">
        <f>AVERAGE(J52:J54)</f>
        <v>#DIV/0!</v>
      </c>
      <c r="L52" s="8" t="e">
        <f>_xlfn.STDEV.P(J52:J54)</f>
        <v>#DIV/0!</v>
      </c>
      <c r="M52" s="8" t="e">
        <f>IF(AND(K52&lt;$B$31, K52&gt;$B$36),$B$119,$B$120)</f>
        <v>#DIV/0!</v>
      </c>
      <c r="O52" s="8" t="e">
        <f t="shared" si="5"/>
        <v>#DIV/0!</v>
      </c>
      <c r="P52" s="8" t="e">
        <f>AVERAGE(O52:O54)</f>
        <v>#DIV/0!</v>
      </c>
      <c r="Q52" s="8" t="e">
        <f>_xlfn.STDEV.P(O52:O54)</f>
        <v>#DIV/0!</v>
      </c>
      <c r="R52" s="8" t="e">
        <f>IF(AND(P52&lt;$B$30, P52&gt;$B$35),$B$119,$B$120)</f>
        <v>#DIV/0!</v>
      </c>
      <c r="T52" s="8" t="e">
        <f>IF($Y$46=1,IF(AND($B$40&gt;$F$40,$B$40&gt;$J$40),F52,IF($F$40&gt;$J$40,K52,IF($J$40&gt;$F$40,P52,""))),IF($Y$46=2,F52,IF($Y$46=3,K52,IF($Y$46=4,P52,""))))</f>
        <v>#DIV/0!</v>
      </c>
      <c r="U52" s="8" t="e">
        <f>IF($Y$46=1,IF(AND($B$40&gt;$F$40,$B$40&gt;$J$40),G52,IF($F$40&gt;$J$40,L52,IF($J$40&gt;$F$40,Q52,""))),IF($Y$46=2,G52,IF($Y$46=3,L52,IF($Y$46=4,Q52,""))))</f>
        <v>#DIV/0!</v>
      </c>
      <c r="V52" s="8" t="e">
        <f>IF($Y$46=1,IF(AND($B$40&gt;$F$40,$B$40&gt;$J$40),H52,IF($F$40&gt;$J$40,M52,IF($J$40&gt;$F$40,R52,""))),IF($Y$46=2,H52,IF($Y$46=3,M52,IF($Y$46=4,R52,""))))</f>
        <v>#DIV/0!</v>
      </c>
    </row>
    <row r="53" spans="2:26" hidden="1" x14ac:dyDescent="0.25">
      <c r="C53" s="8">
        <f>G19</f>
        <v>0</v>
      </c>
      <c r="D53" s="8" t="e">
        <f t="shared" si="2"/>
        <v>#DIV/0!</v>
      </c>
      <c r="E53" s="8" t="e">
        <f t="shared" si="3"/>
        <v>#DIV/0!</v>
      </c>
      <c r="J53" s="8" t="e">
        <f t="shared" si="4"/>
        <v>#DIV/0!</v>
      </c>
      <c r="O53" s="8" t="e">
        <f t="shared" si="5"/>
        <v>#DIV/0!</v>
      </c>
    </row>
    <row r="54" spans="2:26" hidden="1" x14ac:dyDescent="0.25">
      <c r="C54" s="8">
        <f>H19</f>
        <v>0</v>
      </c>
      <c r="D54" s="8" t="e">
        <f t="shared" si="2"/>
        <v>#DIV/0!</v>
      </c>
      <c r="E54" s="8" t="e">
        <f t="shared" si="3"/>
        <v>#DIV/0!</v>
      </c>
      <c r="J54" s="8" t="e">
        <f t="shared" si="4"/>
        <v>#DIV/0!</v>
      </c>
      <c r="O54" s="8" t="e">
        <f t="shared" si="5"/>
        <v>#DIV/0!</v>
      </c>
    </row>
    <row r="55" spans="2:26" hidden="1" x14ac:dyDescent="0.25">
      <c r="B55" s="8" t="s">
        <v>12</v>
      </c>
      <c r="C55" s="8">
        <f>F20</f>
        <v>0</v>
      </c>
      <c r="D55" s="8" t="e">
        <f t="shared" si="2"/>
        <v>#DIV/0!</v>
      </c>
      <c r="E55" s="8" t="e">
        <f t="shared" si="3"/>
        <v>#DIV/0!</v>
      </c>
      <c r="F55" s="8" t="e">
        <f>AVERAGE(E55:E57)</f>
        <v>#DIV/0!</v>
      </c>
      <c r="G55" s="8" t="e">
        <f>_xlfn.STDEV.P(E55:E57)</f>
        <v>#DIV/0!</v>
      </c>
      <c r="H55" s="8" t="e">
        <f>IF(AND(F55&lt;$B$30, F55&gt;$B$36),$B$119,$B$120)</f>
        <v>#DIV/0!</v>
      </c>
      <c r="J55" s="8" t="e">
        <f t="shared" si="4"/>
        <v>#DIV/0!</v>
      </c>
      <c r="K55" s="8" t="e">
        <f>AVERAGE(J55:J57)</f>
        <v>#DIV/0!</v>
      </c>
      <c r="L55" s="8" t="e">
        <f>_xlfn.STDEV.P(J55:J57)</f>
        <v>#DIV/0!</v>
      </c>
      <c r="M55" s="8" t="e">
        <f>IF(AND(K55&lt;$B$31, K55&gt;$B$36),$B$119,$B$120)</f>
        <v>#DIV/0!</v>
      </c>
      <c r="O55" s="8" t="e">
        <f t="shared" si="5"/>
        <v>#DIV/0!</v>
      </c>
      <c r="P55" s="8" t="e">
        <f>AVERAGE(O55:O57)</f>
        <v>#DIV/0!</v>
      </c>
      <c r="Q55" s="8" t="e">
        <f>_xlfn.STDEV.P(O55:O57)</f>
        <v>#DIV/0!</v>
      </c>
      <c r="R55" s="8" t="e">
        <f>IF(AND(P55&lt;$B$30, P55&gt;$B$35),$B$119,$B$120)</f>
        <v>#DIV/0!</v>
      </c>
      <c r="T55" s="8" t="e">
        <f>IF($Y$46=1,IF(AND($B$40&gt;$F$40,$B$40&gt;$J$40),F55,IF($F$40&gt;$J$40,K55,IF($J$40&gt;$F$40,P55,""))),IF($Y$46=2,F55,IF($Y$46=3,K55,IF($Y$46=4,P55,""))))</f>
        <v>#DIV/0!</v>
      </c>
      <c r="U55" s="8" t="e">
        <f>IF($Y$46=1,IF(AND($B$40&gt;$F$40,$B$40&gt;$J$40),G55,IF($F$40&gt;$J$40,L55,IF($J$40&gt;$F$40,Q55,""))),IF($Y$46=2,G55,IF($Y$46=3,L55,IF($Y$46=4,Q55,""))))</f>
        <v>#DIV/0!</v>
      </c>
      <c r="V55" s="8" t="e">
        <f>IF($Y$46=1,IF(AND($B$40&gt;$F$40,$B$40&gt;$J$40),H55,IF($F$40&gt;$J$40,M55,IF($J$40&gt;$F$40,R55,""))),IF($Y$46=2,H55,IF($Y$46=3,M55,IF($Y$46=4,R55,""))))</f>
        <v>#DIV/0!</v>
      </c>
    </row>
    <row r="56" spans="2:26" hidden="1" x14ac:dyDescent="0.25">
      <c r="C56" s="8">
        <f>G20</f>
        <v>0</v>
      </c>
      <c r="D56" s="8" t="e">
        <f t="shared" si="2"/>
        <v>#DIV/0!</v>
      </c>
      <c r="E56" s="8" t="e">
        <f t="shared" si="3"/>
        <v>#DIV/0!</v>
      </c>
      <c r="J56" s="8" t="e">
        <f t="shared" si="4"/>
        <v>#DIV/0!</v>
      </c>
      <c r="O56" s="8" t="e">
        <f t="shared" si="5"/>
        <v>#DIV/0!</v>
      </c>
    </row>
    <row r="57" spans="2:26" hidden="1" x14ac:dyDescent="0.25">
      <c r="C57" s="8">
        <f>H20</f>
        <v>0</v>
      </c>
      <c r="D57" s="8" t="e">
        <f t="shared" si="2"/>
        <v>#DIV/0!</v>
      </c>
      <c r="E57" s="8" t="e">
        <f t="shared" si="3"/>
        <v>#DIV/0!</v>
      </c>
      <c r="J57" s="8" t="e">
        <f t="shared" si="4"/>
        <v>#DIV/0!</v>
      </c>
      <c r="O57" s="8" t="e">
        <f t="shared" si="5"/>
        <v>#DIV/0!</v>
      </c>
    </row>
    <row r="58" spans="2:26" hidden="1" x14ac:dyDescent="0.25">
      <c r="B58" s="8" t="s">
        <v>13</v>
      </c>
      <c r="C58" s="8">
        <f>F21</f>
        <v>0</v>
      </c>
      <c r="D58" s="8" t="e">
        <f t="shared" si="2"/>
        <v>#DIV/0!</v>
      </c>
      <c r="E58" s="8" t="e">
        <f t="shared" si="3"/>
        <v>#DIV/0!</v>
      </c>
      <c r="F58" s="8" t="e">
        <f>AVERAGE(E58:E60)</f>
        <v>#DIV/0!</v>
      </c>
      <c r="G58" s="8" t="e">
        <f>_xlfn.STDEV.P(E58:E60)</f>
        <v>#DIV/0!</v>
      </c>
      <c r="H58" s="8" t="e">
        <f>IF(AND(F58&lt;$B$30, F58&gt;$B$36),$B$119,$B$120)</f>
        <v>#DIV/0!</v>
      </c>
      <c r="J58" s="8" t="e">
        <f t="shared" si="4"/>
        <v>#DIV/0!</v>
      </c>
      <c r="K58" s="8" t="e">
        <f>AVERAGE(J58:J60)</f>
        <v>#DIV/0!</v>
      </c>
      <c r="L58" s="8" t="e">
        <f>_xlfn.STDEV.P(J58:J60)</f>
        <v>#DIV/0!</v>
      </c>
      <c r="M58" s="8" t="e">
        <f>IF(AND(K58&lt;$B$31, K58&gt;$B$36),$B$119,$B$120)</f>
        <v>#DIV/0!</v>
      </c>
      <c r="O58" s="8" t="e">
        <f t="shared" si="5"/>
        <v>#DIV/0!</v>
      </c>
      <c r="P58" s="8" t="e">
        <f>AVERAGE(O58:O60)</f>
        <v>#DIV/0!</v>
      </c>
      <c r="Q58" s="8" t="e">
        <f>_xlfn.STDEV.P(O58:O60)</f>
        <v>#DIV/0!</v>
      </c>
      <c r="R58" s="8" t="e">
        <f>IF(AND(P58&lt;$B$30, P58&gt;$B$35),$B$119,$B$120)</f>
        <v>#DIV/0!</v>
      </c>
      <c r="T58" s="8" t="e">
        <f>IF($Y$46=1,IF(AND($B$40&gt;$F$40,$B$40&gt;$J$40),F58,IF($F$40&gt;$J$40,K58,IF($J$40&gt;$F$40,P58,""))),IF($Y$46=2,F58,IF($Y$46=3,K58,IF($Y$46=4,P58,""))))</f>
        <v>#DIV/0!</v>
      </c>
      <c r="U58" s="8" t="e">
        <f>IF($Y$46=1,IF(AND($B$40&gt;$F$40,$B$40&gt;$J$40),G58,IF($F$40&gt;$J$40,L58,IF($J$40&gt;$F$40,Q58,""))),IF($Y$46=2,G58,IF($Y$46=3,L58,IF($Y$46=4,Q58,""))))</f>
        <v>#DIV/0!</v>
      </c>
      <c r="V58" s="8" t="e">
        <f>IF($Y$46=1,IF(AND($B$40&gt;$F$40,$B$40&gt;$J$40),H58,IF($F$40&gt;$J$40,M58,IF($J$40&gt;$F$40,R58,""))),IF($Y$46=2,H58,IF($Y$46=3,M58,IF($Y$46=4,R58,""))))</f>
        <v>#DIV/0!</v>
      </c>
    </row>
    <row r="59" spans="2:26" hidden="1" x14ac:dyDescent="0.25">
      <c r="C59" s="8">
        <f>G21</f>
        <v>0</v>
      </c>
      <c r="D59" s="8" t="e">
        <f t="shared" si="2"/>
        <v>#DIV/0!</v>
      </c>
      <c r="E59" s="8" t="e">
        <f t="shared" si="3"/>
        <v>#DIV/0!</v>
      </c>
      <c r="J59" s="8" t="e">
        <f t="shared" si="4"/>
        <v>#DIV/0!</v>
      </c>
      <c r="O59" s="8" t="e">
        <f t="shared" si="5"/>
        <v>#DIV/0!</v>
      </c>
    </row>
    <row r="60" spans="2:26" hidden="1" x14ac:dyDescent="0.25">
      <c r="C60" s="8">
        <f>H21</f>
        <v>0</v>
      </c>
      <c r="D60" s="8" t="e">
        <f t="shared" si="2"/>
        <v>#DIV/0!</v>
      </c>
      <c r="E60" s="8" t="e">
        <f t="shared" si="3"/>
        <v>#DIV/0!</v>
      </c>
      <c r="J60" s="8" t="e">
        <f t="shared" si="4"/>
        <v>#DIV/0!</v>
      </c>
      <c r="O60" s="8" t="e">
        <f t="shared" si="5"/>
        <v>#DIV/0!</v>
      </c>
    </row>
    <row r="61" spans="2:26" hidden="1" x14ac:dyDescent="0.25">
      <c r="B61" s="8" t="s">
        <v>14</v>
      </c>
      <c r="C61" s="8">
        <f>F22</f>
        <v>0</v>
      </c>
      <c r="D61" s="8" t="e">
        <f t="shared" si="2"/>
        <v>#DIV/0!</v>
      </c>
      <c r="E61" s="8" t="e">
        <f t="shared" si="3"/>
        <v>#DIV/0!</v>
      </c>
      <c r="F61" s="8" t="e">
        <f>AVERAGE(E61:E63)</f>
        <v>#DIV/0!</v>
      </c>
      <c r="G61" s="8" t="e">
        <f>_xlfn.STDEV.P(E61:E63)</f>
        <v>#DIV/0!</v>
      </c>
      <c r="H61" s="8" t="e">
        <f>IF(AND(F61&lt;$B$30, F61&gt;$B$36),$B$119,$B$120)</f>
        <v>#DIV/0!</v>
      </c>
      <c r="J61" s="8" t="e">
        <f t="shared" si="4"/>
        <v>#DIV/0!</v>
      </c>
      <c r="K61" s="8" t="e">
        <f>AVERAGE(J61:J63)</f>
        <v>#DIV/0!</v>
      </c>
      <c r="L61" s="8" t="e">
        <f>_xlfn.STDEV.P(J61:J63)</f>
        <v>#DIV/0!</v>
      </c>
      <c r="M61" s="8" t="e">
        <f>IF(AND(K61&lt;$B$31, K61&gt;$B$36),$B$119,$B$120)</f>
        <v>#DIV/0!</v>
      </c>
      <c r="O61" s="8" t="e">
        <f t="shared" si="5"/>
        <v>#DIV/0!</v>
      </c>
      <c r="P61" s="8" t="e">
        <f>AVERAGE(O61:O63)</f>
        <v>#DIV/0!</v>
      </c>
      <c r="Q61" s="8" t="e">
        <f>_xlfn.STDEV.P(O61:O63)</f>
        <v>#DIV/0!</v>
      </c>
      <c r="R61" s="8" t="e">
        <f>IF(AND(P61&lt;$B$30, P61&gt;$B$35),$B$119,$B$120)</f>
        <v>#DIV/0!</v>
      </c>
      <c r="T61" s="8" t="e">
        <f>IF($Y$46=1,IF(AND($B$40&gt;$F$40,$B$40&gt;$J$40),F61,IF($F$40&gt;$J$40,K61,IF($J$40&gt;$F$40,P61,""))),IF($Y$46=2,F61,IF($Y$46=3,K61,IF($Y$46=4,P61,""))))</f>
        <v>#DIV/0!</v>
      </c>
      <c r="U61" s="8" t="e">
        <f>IF($Y$46=1,IF(AND($B$40&gt;$F$40,$B$40&gt;$J$40),G61,IF($F$40&gt;$J$40,L61,IF($J$40&gt;$F$40,Q61,""))),IF($Y$46=2,G61,IF($Y$46=3,L61,IF($Y$46=4,Q61,""))))</f>
        <v>#DIV/0!</v>
      </c>
      <c r="V61" s="8" t="e">
        <f>IF($Y$46=1,IF(AND($B$40&gt;$F$40,$B$40&gt;$J$40),H61,IF($F$40&gt;$J$40,M61,IF($J$40&gt;$F$40,R61,""))),IF($Y$46=2,H61,IF($Y$46=3,M61,IF($Y$46=4,R61,""))))</f>
        <v>#DIV/0!</v>
      </c>
    </row>
    <row r="62" spans="2:26" hidden="1" x14ac:dyDescent="0.25">
      <c r="C62" s="8">
        <f>G22</f>
        <v>0</v>
      </c>
      <c r="D62" s="8" t="e">
        <f t="shared" si="2"/>
        <v>#DIV/0!</v>
      </c>
      <c r="E62" s="8" t="e">
        <f t="shared" si="3"/>
        <v>#DIV/0!</v>
      </c>
      <c r="J62" s="8" t="e">
        <f t="shared" si="4"/>
        <v>#DIV/0!</v>
      </c>
      <c r="O62" s="8" t="e">
        <f t="shared" si="5"/>
        <v>#DIV/0!</v>
      </c>
    </row>
    <row r="63" spans="2:26" hidden="1" x14ac:dyDescent="0.25">
      <c r="C63" s="8">
        <f>H22</f>
        <v>0</v>
      </c>
      <c r="D63" s="8" t="e">
        <f t="shared" si="2"/>
        <v>#DIV/0!</v>
      </c>
      <c r="E63" s="8" t="e">
        <f t="shared" si="3"/>
        <v>#DIV/0!</v>
      </c>
      <c r="J63" s="8" t="e">
        <f t="shared" si="4"/>
        <v>#DIV/0!</v>
      </c>
      <c r="O63" s="8" t="e">
        <f t="shared" si="5"/>
        <v>#DIV/0!</v>
      </c>
    </row>
    <row r="64" spans="2:26" hidden="1" x14ac:dyDescent="0.25">
      <c r="B64" s="8" t="s">
        <v>15</v>
      </c>
      <c r="C64" s="8">
        <f>F23</f>
        <v>0</v>
      </c>
      <c r="D64" s="8" t="e">
        <f t="shared" si="2"/>
        <v>#DIV/0!</v>
      </c>
      <c r="E64" s="8" t="e">
        <f t="shared" si="3"/>
        <v>#DIV/0!</v>
      </c>
      <c r="F64" s="8" t="e">
        <f>AVERAGE(E64:E66)</f>
        <v>#DIV/0!</v>
      </c>
      <c r="G64" s="8" t="e">
        <f>_xlfn.STDEV.P(E64:E66)</f>
        <v>#DIV/0!</v>
      </c>
      <c r="H64" s="8" t="e">
        <f>IF(AND(F64&lt;$B$30, F64&gt;$B$36),$B$119,$B$120)</f>
        <v>#DIV/0!</v>
      </c>
      <c r="J64" s="8" t="e">
        <f t="shared" si="4"/>
        <v>#DIV/0!</v>
      </c>
      <c r="K64" s="8" t="e">
        <f>AVERAGE(J64:J66)</f>
        <v>#DIV/0!</v>
      </c>
      <c r="L64" s="8" t="e">
        <f>_xlfn.STDEV.P(J64:J66)</f>
        <v>#DIV/0!</v>
      </c>
      <c r="M64" s="8" t="e">
        <f>IF(AND(K64&lt;$B$31, K64&gt;$B$36),$B$119,$B$120)</f>
        <v>#DIV/0!</v>
      </c>
      <c r="O64" s="8" t="e">
        <f t="shared" si="5"/>
        <v>#DIV/0!</v>
      </c>
      <c r="P64" s="8" t="e">
        <f>AVERAGE(O64:O66)</f>
        <v>#DIV/0!</v>
      </c>
      <c r="Q64" s="8" t="e">
        <f>_xlfn.STDEV.P(O64:O66)</f>
        <v>#DIV/0!</v>
      </c>
      <c r="R64" s="8" t="e">
        <f>IF(AND(P64&lt;$B$30, P64&gt;$B$35),$B$119,$B$120)</f>
        <v>#DIV/0!</v>
      </c>
      <c r="T64" s="8" t="e">
        <f>IF($Y$46=1,IF(AND($B$40&gt;$F$40,$B$40&gt;$J$40),F64,IF($F$40&gt;$J$40,K64,IF($J$40&gt;$F$40,P64,""))),IF($Y$46=2,F64,IF($Y$46=3,K64,IF($Y$46=4,P64,""))))</f>
        <v>#DIV/0!</v>
      </c>
      <c r="U64" s="8" t="e">
        <f>IF($Y$46=1,IF(AND($B$40&gt;$F$40,$B$40&gt;$J$40),G64,IF($F$40&gt;$J$40,L64,IF($J$40&gt;$F$40,Q64,""))),IF($Y$46=2,G64,IF($Y$46=3,L64,IF($Y$46=4,Q64,""))))</f>
        <v>#DIV/0!</v>
      </c>
      <c r="V64" s="8" t="e">
        <f>IF($Y$46=1,IF(AND($B$40&gt;$F$40,$B$40&gt;$J$40),H64,IF($F$40&gt;$J$40,M64,IF($J$40&gt;$F$40,R64,""))),IF($Y$46=2,H64,IF($Y$46=3,M64,IF($Y$46=4,R64,""))))</f>
        <v>#DIV/0!</v>
      </c>
    </row>
    <row r="65" spans="2:22" hidden="1" x14ac:dyDescent="0.25">
      <c r="C65" s="8">
        <f>G23</f>
        <v>0</v>
      </c>
      <c r="D65" s="8" t="e">
        <f t="shared" si="2"/>
        <v>#DIV/0!</v>
      </c>
      <c r="E65" s="8" t="e">
        <f t="shared" si="3"/>
        <v>#DIV/0!</v>
      </c>
      <c r="J65" s="8" t="e">
        <f t="shared" si="4"/>
        <v>#DIV/0!</v>
      </c>
      <c r="O65" s="8" t="e">
        <f t="shared" si="5"/>
        <v>#DIV/0!</v>
      </c>
    </row>
    <row r="66" spans="2:22" hidden="1" x14ac:dyDescent="0.25">
      <c r="C66" s="8">
        <f>H23</f>
        <v>0</v>
      </c>
      <c r="D66" s="8" t="e">
        <f t="shared" si="2"/>
        <v>#DIV/0!</v>
      </c>
      <c r="E66" s="8" t="e">
        <f t="shared" si="3"/>
        <v>#DIV/0!</v>
      </c>
      <c r="J66" s="8" t="e">
        <f t="shared" si="4"/>
        <v>#DIV/0!</v>
      </c>
      <c r="O66" s="8" t="e">
        <f t="shared" si="5"/>
        <v>#DIV/0!</v>
      </c>
    </row>
    <row r="67" spans="2:22" hidden="1" x14ac:dyDescent="0.25">
      <c r="B67" s="8" t="s">
        <v>16</v>
      </c>
      <c r="C67" s="8">
        <f>F24</f>
        <v>0</v>
      </c>
      <c r="D67" s="8" t="e">
        <f t="shared" si="2"/>
        <v>#DIV/0!</v>
      </c>
      <c r="E67" s="8" t="e">
        <f t="shared" si="3"/>
        <v>#DIV/0!</v>
      </c>
      <c r="F67" s="8" t="e">
        <f>AVERAGE(E67:E69)</f>
        <v>#DIV/0!</v>
      </c>
      <c r="G67" s="8" t="e">
        <f>_xlfn.STDEV.P(E67:E69)</f>
        <v>#DIV/0!</v>
      </c>
      <c r="H67" s="8" t="e">
        <f>IF(AND(F67&lt;$B$30, F67&gt;$B$36),$B$119,$B$120)</f>
        <v>#DIV/0!</v>
      </c>
      <c r="J67" s="8" t="e">
        <f t="shared" si="4"/>
        <v>#DIV/0!</v>
      </c>
      <c r="K67" s="8" t="e">
        <f>AVERAGE(J67:J69)</f>
        <v>#DIV/0!</v>
      </c>
      <c r="L67" s="8" t="e">
        <f>_xlfn.STDEV.P(J67:J69)</f>
        <v>#DIV/0!</v>
      </c>
      <c r="M67" s="8" t="e">
        <f>IF(AND(K67&lt;$B$31, K67&gt;$B$36),$B$119,$B$120)</f>
        <v>#DIV/0!</v>
      </c>
      <c r="O67" s="8" t="e">
        <f t="shared" si="5"/>
        <v>#DIV/0!</v>
      </c>
      <c r="P67" s="8" t="e">
        <f>AVERAGE(O67:O69)</f>
        <v>#DIV/0!</v>
      </c>
      <c r="Q67" s="8" t="e">
        <f>_xlfn.STDEV.P(O67:O69)</f>
        <v>#DIV/0!</v>
      </c>
      <c r="R67" s="8" t="e">
        <f>IF(AND(P67&lt;$B$30, P67&gt;$B$35),$B$119,$B$120)</f>
        <v>#DIV/0!</v>
      </c>
      <c r="T67" s="8" t="e">
        <f>IF($Y$46=1,IF(AND($B$40&gt;$F$40,$B$40&gt;$J$40),F67,IF($F$40&gt;$J$40,K67,IF($J$40&gt;$F$40,P67,""))),IF($Y$46=2,F67,IF($Y$46=3,K67,IF($Y$46=4,P67,""))))</f>
        <v>#DIV/0!</v>
      </c>
      <c r="U67" s="8" t="e">
        <f>IF($Y$46=1,IF(AND($B$40&gt;$F$40,$B$40&gt;$J$40),G67,IF($F$40&gt;$J$40,L67,IF($J$40&gt;$F$40,Q67,""))),IF($Y$46=2,G67,IF($Y$46=3,L67,IF($Y$46=4,Q67,""))))</f>
        <v>#DIV/0!</v>
      </c>
      <c r="V67" s="8" t="e">
        <f>IF($Y$46=1,IF(AND($B$40&gt;$F$40,$B$40&gt;$J$40),H67,IF($F$40&gt;$J$40,M67,IF($J$40&gt;$F$40,R67,""))),IF($Y$46=2,H67,IF($Y$46=3,M67,IF($Y$46=4,R67,""))))</f>
        <v>#DIV/0!</v>
      </c>
    </row>
    <row r="68" spans="2:22" hidden="1" x14ac:dyDescent="0.25">
      <c r="C68" s="8">
        <f>G24</f>
        <v>0</v>
      </c>
      <c r="D68" s="8" t="e">
        <f t="shared" si="2"/>
        <v>#DIV/0!</v>
      </c>
      <c r="E68" s="8" t="e">
        <f t="shared" si="3"/>
        <v>#DIV/0!</v>
      </c>
      <c r="J68" s="8" t="e">
        <f t="shared" si="4"/>
        <v>#DIV/0!</v>
      </c>
      <c r="O68" s="8" t="e">
        <f t="shared" si="5"/>
        <v>#DIV/0!</v>
      </c>
    </row>
    <row r="69" spans="2:22" hidden="1" x14ac:dyDescent="0.25">
      <c r="C69" s="8">
        <f>H24</f>
        <v>0</v>
      </c>
      <c r="D69" s="8" t="e">
        <f t="shared" si="2"/>
        <v>#DIV/0!</v>
      </c>
      <c r="E69" s="8" t="e">
        <f t="shared" si="3"/>
        <v>#DIV/0!</v>
      </c>
      <c r="J69" s="8" t="e">
        <f t="shared" si="4"/>
        <v>#DIV/0!</v>
      </c>
      <c r="O69" s="8" t="e">
        <f t="shared" si="5"/>
        <v>#DIV/0!</v>
      </c>
    </row>
    <row r="70" spans="2:22" hidden="1" x14ac:dyDescent="0.25">
      <c r="B70" s="8" t="s">
        <v>17</v>
      </c>
      <c r="C70" s="8">
        <f>I17</f>
        <v>0</v>
      </c>
      <c r="D70" s="8" t="e">
        <f t="shared" si="2"/>
        <v>#DIV/0!</v>
      </c>
      <c r="E70" s="8" t="e">
        <f t="shared" si="3"/>
        <v>#DIV/0!</v>
      </c>
      <c r="F70" s="8" t="e">
        <f>AVERAGE(E70:E72)</f>
        <v>#DIV/0!</v>
      </c>
      <c r="G70" s="8" t="e">
        <f>_xlfn.STDEV.P(E70:E72)</f>
        <v>#DIV/0!</v>
      </c>
      <c r="H70" s="8" t="e">
        <f>IF(AND(F70&lt;$B$30, F70&gt;$B$36),$B$119,$B$120)</f>
        <v>#DIV/0!</v>
      </c>
      <c r="J70" s="8" t="e">
        <f t="shared" si="4"/>
        <v>#DIV/0!</v>
      </c>
      <c r="K70" s="8" t="e">
        <f>AVERAGE(J70:J72)</f>
        <v>#DIV/0!</v>
      </c>
      <c r="L70" s="8" t="e">
        <f>_xlfn.STDEV.P(J70:J72)</f>
        <v>#DIV/0!</v>
      </c>
      <c r="M70" s="8" t="e">
        <f>IF(AND(K70&lt;$B$31, K70&gt;$B$36),$B$119,$B$120)</f>
        <v>#DIV/0!</v>
      </c>
      <c r="O70" s="8" t="e">
        <f t="shared" si="5"/>
        <v>#DIV/0!</v>
      </c>
      <c r="P70" s="8" t="e">
        <f>AVERAGE(O70:O72)</f>
        <v>#DIV/0!</v>
      </c>
      <c r="Q70" s="8" t="e">
        <f>_xlfn.STDEV.P(O70:O72)</f>
        <v>#DIV/0!</v>
      </c>
      <c r="R70" s="8" t="e">
        <f>IF(AND(P70&lt;$B$30, P70&gt;$B$35),$B$119,$B$120)</f>
        <v>#DIV/0!</v>
      </c>
      <c r="T70" s="8" t="e">
        <f>IF($Y$46=1,IF(AND($B$40&gt;$F$40,$B$40&gt;$J$40),F70,IF($F$40&gt;$J$40,K70,IF($J$40&gt;$F$40,P70,""))),IF($Y$46=2,F70,IF($Y$46=3,K70,IF($Y$46=4,P70,""))))</f>
        <v>#DIV/0!</v>
      </c>
      <c r="U70" s="8" t="e">
        <f>IF($Y$46=1,IF(AND($B$40&gt;$F$40,$B$40&gt;$J$40),G70,IF($F$40&gt;$J$40,L70,IF($J$40&gt;$F$40,Q70,""))),IF($Y$46=2,G70,IF($Y$46=3,L70,IF($Y$46=4,Q70,""))))</f>
        <v>#DIV/0!</v>
      </c>
      <c r="V70" s="8" t="e">
        <f>IF($Y$46=1,IF(AND($B$40&gt;$F$40,$B$40&gt;$J$40),H70,IF($F$40&gt;$J$40,M70,IF($J$40&gt;$F$40,R70,""))),IF($Y$46=2,H70,IF($Y$46=3,M70,IF($Y$46=4,R70,""))))</f>
        <v>#DIV/0!</v>
      </c>
    </row>
    <row r="71" spans="2:22" hidden="1" x14ac:dyDescent="0.25">
      <c r="C71" s="8">
        <f>J17</f>
        <v>0</v>
      </c>
      <c r="D71" s="8" t="e">
        <f t="shared" si="2"/>
        <v>#DIV/0!</v>
      </c>
      <c r="E71" s="8" t="e">
        <f t="shared" si="3"/>
        <v>#DIV/0!</v>
      </c>
      <c r="J71" s="8" t="e">
        <f t="shared" si="4"/>
        <v>#DIV/0!</v>
      </c>
      <c r="O71" s="8" t="e">
        <f t="shared" si="5"/>
        <v>#DIV/0!</v>
      </c>
    </row>
    <row r="72" spans="2:22" hidden="1" x14ac:dyDescent="0.25">
      <c r="C72" s="8">
        <f>K17</f>
        <v>0</v>
      </c>
      <c r="D72" s="8" t="e">
        <f t="shared" si="2"/>
        <v>#DIV/0!</v>
      </c>
      <c r="E72" s="8" t="e">
        <f t="shared" si="3"/>
        <v>#DIV/0!</v>
      </c>
      <c r="J72" s="8" t="e">
        <f t="shared" si="4"/>
        <v>#DIV/0!</v>
      </c>
      <c r="O72" s="8" t="e">
        <f t="shared" si="5"/>
        <v>#DIV/0!</v>
      </c>
    </row>
    <row r="73" spans="2:22" hidden="1" x14ac:dyDescent="0.25">
      <c r="B73" s="8" t="s">
        <v>18</v>
      </c>
      <c r="C73" s="8">
        <f>I18</f>
        <v>0</v>
      </c>
      <c r="D73" s="8" t="e">
        <f t="shared" si="2"/>
        <v>#DIV/0!</v>
      </c>
      <c r="E73" s="8" t="e">
        <f t="shared" si="3"/>
        <v>#DIV/0!</v>
      </c>
      <c r="F73" s="8" t="e">
        <f>AVERAGE(E73:E75)</f>
        <v>#DIV/0!</v>
      </c>
      <c r="G73" s="8" t="e">
        <f>_xlfn.STDEV.P(E73:E75)</f>
        <v>#DIV/0!</v>
      </c>
      <c r="H73" s="8" t="e">
        <f>IF(AND(F73&lt;$B$30, F73&gt;$B$36),$B$119,$B$120)</f>
        <v>#DIV/0!</v>
      </c>
      <c r="J73" s="8" t="e">
        <f t="shared" si="4"/>
        <v>#DIV/0!</v>
      </c>
      <c r="K73" s="8" t="e">
        <f>AVERAGE(J73:J75)</f>
        <v>#DIV/0!</v>
      </c>
      <c r="L73" s="8" t="e">
        <f>_xlfn.STDEV.P(J73:J75)</f>
        <v>#DIV/0!</v>
      </c>
      <c r="M73" s="8" t="e">
        <f>IF(AND(K73&lt;$B$31, K73&gt;$B$36),$B$119,$B$120)</f>
        <v>#DIV/0!</v>
      </c>
      <c r="O73" s="8" t="e">
        <f t="shared" si="5"/>
        <v>#DIV/0!</v>
      </c>
      <c r="P73" s="8" t="e">
        <f>AVERAGE(O73:O75)</f>
        <v>#DIV/0!</v>
      </c>
      <c r="Q73" s="8" t="e">
        <f>_xlfn.STDEV.P(O73:O75)</f>
        <v>#DIV/0!</v>
      </c>
      <c r="R73" s="8" t="e">
        <f>IF(AND(P73&lt;$B$30, P73&gt;$B$35),$B$119,$B$120)</f>
        <v>#DIV/0!</v>
      </c>
      <c r="T73" s="8" t="e">
        <f>IF($Y$46=1,IF(AND($B$40&gt;$F$40,$B$40&gt;$J$40),F73,IF($F$40&gt;$J$40,K73,IF($J$40&gt;$F$40,P73,""))),IF($Y$46=2,F73,IF($Y$46=3,K73,IF($Y$46=4,P73,""))))</f>
        <v>#DIV/0!</v>
      </c>
      <c r="U73" s="8" t="e">
        <f>IF($Y$46=1,IF(AND($B$40&gt;$F$40,$B$40&gt;$J$40),G73,IF($F$40&gt;$J$40,L73,IF($J$40&gt;$F$40,Q73,""))),IF($Y$46=2,G73,IF($Y$46=3,L73,IF($Y$46=4,Q73,""))))</f>
        <v>#DIV/0!</v>
      </c>
      <c r="V73" s="8" t="e">
        <f>IF($Y$46=1,IF(AND($B$40&gt;$F$40,$B$40&gt;$J$40),H73,IF($F$40&gt;$J$40,M73,IF($J$40&gt;$F$40,R73,""))),IF($Y$46=2,H73,IF($Y$46=3,M73,IF($Y$46=4,R73,""))))</f>
        <v>#DIV/0!</v>
      </c>
    </row>
    <row r="74" spans="2:22" hidden="1" x14ac:dyDescent="0.25">
      <c r="C74" s="8">
        <f>J18</f>
        <v>0</v>
      </c>
      <c r="D74" s="8" t="e">
        <f t="shared" si="2"/>
        <v>#DIV/0!</v>
      </c>
      <c r="E74" s="8" t="e">
        <f t="shared" si="3"/>
        <v>#DIV/0!</v>
      </c>
      <c r="J74" s="8" t="e">
        <f t="shared" si="4"/>
        <v>#DIV/0!</v>
      </c>
      <c r="O74" s="8" t="e">
        <f t="shared" si="5"/>
        <v>#DIV/0!</v>
      </c>
    </row>
    <row r="75" spans="2:22" hidden="1" x14ac:dyDescent="0.25">
      <c r="C75" s="8">
        <f>K18</f>
        <v>0</v>
      </c>
      <c r="D75" s="8" t="e">
        <f t="shared" si="2"/>
        <v>#DIV/0!</v>
      </c>
      <c r="E75" s="8" t="e">
        <f t="shared" si="3"/>
        <v>#DIV/0!</v>
      </c>
      <c r="J75" s="8" t="e">
        <f t="shared" si="4"/>
        <v>#DIV/0!</v>
      </c>
      <c r="O75" s="8" t="e">
        <f t="shared" si="5"/>
        <v>#DIV/0!</v>
      </c>
    </row>
    <row r="76" spans="2:22" hidden="1" x14ac:dyDescent="0.25">
      <c r="B76" s="8" t="s">
        <v>19</v>
      </c>
      <c r="C76" s="8">
        <f>I19</f>
        <v>0</v>
      </c>
      <c r="D76" s="8" t="e">
        <f t="shared" si="2"/>
        <v>#DIV/0!</v>
      </c>
      <c r="E76" s="8" t="e">
        <f t="shared" si="3"/>
        <v>#DIV/0!</v>
      </c>
      <c r="F76" s="8" t="e">
        <f>AVERAGE(E76:E78)</f>
        <v>#DIV/0!</v>
      </c>
      <c r="G76" s="8" t="e">
        <f>_xlfn.STDEV.P(E76:E78)</f>
        <v>#DIV/0!</v>
      </c>
      <c r="H76" s="8" t="e">
        <f>IF(AND(F76&lt;$B$30, F76&gt;$B$36),$B$119,$B$120)</f>
        <v>#DIV/0!</v>
      </c>
      <c r="J76" s="8" t="e">
        <f t="shared" si="4"/>
        <v>#DIV/0!</v>
      </c>
      <c r="K76" s="8" t="e">
        <f>AVERAGE(J76:J78)</f>
        <v>#DIV/0!</v>
      </c>
      <c r="L76" s="8" t="e">
        <f>_xlfn.STDEV.P(J76:J78)</f>
        <v>#DIV/0!</v>
      </c>
      <c r="M76" s="8" t="e">
        <f>IF(AND(K76&lt;$B$31, K76&gt;$B$36),$B$119,$B$120)</f>
        <v>#DIV/0!</v>
      </c>
      <c r="O76" s="8" t="e">
        <f t="shared" si="5"/>
        <v>#DIV/0!</v>
      </c>
      <c r="P76" s="8" t="e">
        <f>AVERAGE(O76:O78)</f>
        <v>#DIV/0!</v>
      </c>
      <c r="Q76" s="8" t="e">
        <f>_xlfn.STDEV.P(O76:O78)</f>
        <v>#DIV/0!</v>
      </c>
      <c r="R76" s="8" t="e">
        <f>IF(AND(P76&lt;$B$30, P76&gt;$B$35),$B$119,$B$120)</f>
        <v>#DIV/0!</v>
      </c>
      <c r="T76" s="8" t="e">
        <f>IF($Y$46=1,IF(AND($B$40&gt;$F$40,$B$40&gt;$J$40),F76,IF($F$40&gt;$J$40,K76,IF($J$40&gt;$F$40,P76,""))),IF($Y$46=2,F76,IF($Y$46=3,K76,IF($Y$46=4,P76,""))))</f>
        <v>#DIV/0!</v>
      </c>
      <c r="U76" s="8" t="e">
        <f>IF($Y$46=1,IF(AND($B$40&gt;$F$40,$B$40&gt;$J$40),G76,IF($F$40&gt;$J$40,L76,IF($J$40&gt;$F$40,Q76,""))),IF($Y$46=2,G76,IF($Y$46=3,L76,IF($Y$46=4,Q76,""))))</f>
        <v>#DIV/0!</v>
      </c>
      <c r="V76" s="8" t="e">
        <f>IF($Y$46=1,IF(AND($B$40&gt;$F$40,$B$40&gt;$J$40),H76,IF($F$40&gt;$J$40,M76,IF($J$40&gt;$F$40,R76,""))),IF($Y$46=2,H76,IF($Y$46=3,M76,IF($Y$46=4,R76,""))))</f>
        <v>#DIV/0!</v>
      </c>
    </row>
    <row r="77" spans="2:22" hidden="1" x14ac:dyDescent="0.25">
      <c r="C77" s="8">
        <f>J19</f>
        <v>0</v>
      </c>
      <c r="D77" s="8" t="e">
        <f t="shared" si="2"/>
        <v>#DIV/0!</v>
      </c>
      <c r="E77" s="8" t="e">
        <f t="shared" si="3"/>
        <v>#DIV/0!</v>
      </c>
      <c r="J77" s="8" t="e">
        <f t="shared" si="4"/>
        <v>#DIV/0!</v>
      </c>
      <c r="O77" s="8" t="e">
        <f t="shared" si="5"/>
        <v>#DIV/0!</v>
      </c>
    </row>
    <row r="78" spans="2:22" hidden="1" x14ac:dyDescent="0.25">
      <c r="C78" s="8">
        <f>K19</f>
        <v>0</v>
      </c>
      <c r="D78" s="8" t="e">
        <f t="shared" si="2"/>
        <v>#DIV/0!</v>
      </c>
      <c r="E78" s="8" t="e">
        <f t="shared" si="3"/>
        <v>#DIV/0!</v>
      </c>
      <c r="J78" s="8" t="e">
        <f t="shared" si="4"/>
        <v>#DIV/0!</v>
      </c>
      <c r="O78" s="8" t="e">
        <f t="shared" si="5"/>
        <v>#DIV/0!</v>
      </c>
    </row>
    <row r="79" spans="2:22" hidden="1" x14ac:dyDescent="0.25">
      <c r="B79" s="8" t="s">
        <v>20</v>
      </c>
      <c r="C79" s="8">
        <f>I20</f>
        <v>0</v>
      </c>
      <c r="D79" s="8" t="e">
        <f t="shared" si="2"/>
        <v>#DIV/0!</v>
      </c>
      <c r="E79" s="8" t="e">
        <f t="shared" si="3"/>
        <v>#DIV/0!</v>
      </c>
      <c r="F79" s="8" t="e">
        <f>AVERAGE(E79:E81)</f>
        <v>#DIV/0!</v>
      </c>
      <c r="G79" s="8" t="e">
        <f>_xlfn.STDEV.P(E79:E81)</f>
        <v>#DIV/0!</v>
      </c>
      <c r="H79" s="8" t="e">
        <f>IF(AND(F79&lt;$B$30, F79&gt;$B$36),$B$119,$B$120)</f>
        <v>#DIV/0!</v>
      </c>
      <c r="J79" s="8" t="e">
        <f t="shared" si="4"/>
        <v>#DIV/0!</v>
      </c>
      <c r="K79" s="8" t="e">
        <f>AVERAGE(J79:J81)</f>
        <v>#DIV/0!</v>
      </c>
      <c r="L79" s="8" t="e">
        <f>_xlfn.STDEV.P(J79:J81)</f>
        <v>#DIV/0!</v>
      </c>
      <c r="M79" s="8" t="e">
        <f>IF(AND(K79&lt;$B$31, K79&gt;$B$36),$B$119,$B$120)</f>
        <v>#DIV/0!</v>
      </c>
      <c r="O79" s="8" t="e">
        <f t="shared" si="5"/>
        <v>#DIV/0!</v>
      </c>
      <c r="P79" s="8" t="e">
        <f>AVERAGE(O79:O81)</f>
        <v>#DIV/0!</v>
      </c>
      <c r="Q79" s="8" t="e">
        <f>_xlfn.STDEV.P(O79:O81)</f>
        <v>#DIV/0!</v>
      </c>
      <c r="R79" s="8" t="e">
        <f>IF(AND(P79&lt;$B$30, P79&gt;$B$35),$B$119,$B$120)</f>
        <v>#DIV/0!</v>
      </c>
      <c r="T79" s="8" t="e">
        <f>IF($Y$46=1,IF(AND($B$40&gt;$F$40,$B$40&gt;$J$40),F79,IF($F$40&gt;$J$40,K79,IF($J$40&gt;$F$40,P79,""))),IF($Y$46=2,F79,IF($Y$46=3,K79,IF($Y$46=4,P79,""))))</f>
        <v>#DIV/0!</v>
      </c>
      <c r="U79" s="8" t="e">
        <f>IF($Y$46=1,IF(AND($B$40&gt;$F$40,$B$40&gt;$J$40),G79,IF($F$40&gt;$J$40,L79,IF($J$40&gt;$F$40,Q79,""))),IF($Y$46=2,G79,IF($Y$46=3,L79,IF($Y$46=4,Q79,""))))</f>
        <v>#DIV/0!</v>
      </c>
      <c r="V79" s="8" t="e">
        <f>IF($Y$46=1,IF(AND($B$40&gt;$F$40,$B$40&gt;$J$40),H79,IF($F$40&gt;$J$40,M79,IF($J$40&gt;$F$40,R79,""))),IF($Y$46=2,H79,IF($Y$46=3,M79,IF($Y$46=4,R79,""))))</f>
        <v>#DIV/0!</v>
      </c>
    </row>
    <row r="80" spans="2:22" hidden="1" x14ac:dyDescent="0.25">
      <c r="C80" s="8">
        <f>J20</f>
        <v>0</v>
      </c>
      <c r="D80" s="8" t="e">
        <f t="shared" si="2"/>
        <v>#DIV/0!</v>
      </c>
      <c r="E80" s="8" t="e">
        <f t="shared" si="3"/>
        <v>#DIV/0!</v>
      </c>
      <c r="J80" s="8" t="e">
        <f t="shared" si="4"/>
        <v>#DIV/0!</v>
      </c>
      <c r="O80" s="8" t="e">
        <f t="shared" si="5"/>
        <v>#DIV/0!</v>
      </c>
    </row>
    <row r="81" spans="2:22" hidden="1" x14ac:dyDescent="0.25">
      <c r="C81" s="8">
        <f>K20</f>
        <v>0</v>
      </c>
      <c r="D81" s="8" t="e">
        <f t="shared" si="2"/>
        <v>#DIV/0!</v>
      </c>
      <c r="E81" s="8" t="e">
        <f t="shared" si="3"/>
        <v>#DIV/0!</v>
      </c>
      <c r="J81" s="8" t="e">
        <f t="shared" si="4"/>
        <v>#DIV/0!</v>
      </c>
      <c r="O81" s="8" t="e">
        <f t="shared" si="5"/>
        <v>#DIV/0!</v>
      </c>
    </row>
    <row r="82" spans="2:22" hidden="1" x14ac:dyDescent="0.25">
      <c r="B82" s="8" t="s">
        <v>21</v>
      </c>
      <c r="C82" s="8">
        <f>I21</f>
        <v>0</v>
      </c>
      <c r="D82" s="8" t="e">
        <f t="shared" si="2"/>
        <v>#DIV/0!</v>
      </c>
      <c r="E82" s="8" t="e">
        <f t="shared" si="3"/>
        <v>#DIV/0!</v>
      </c>
      <c r="F82" s="8" t="e">
        <f>AVERAGE(E82:E84)</f>
        <v>#DIV/0!</v>
      </c>
      <c r="G82" s="8" t="e">
        <f>_xlfn.STDEV.P(E82:E84)</f>
        <v>#DIV/0!</v>
      </c>
      <c r="H82" s="8" t="e">
        <f>IF(AND(F82&lt;$B$30, F82&gt;$B$36),$B$119,$B$120)</f>
        <v>#DIV/0!</v>
      </c>
      <c r="J82" s="8" t="e">
        <f t="shared" si="4"/>
        <v>#DIV/0!</v>
      </c>
      <c r="K82" s="8" t="e">
        <f>AVERAGE(J82:J84)</f>
        <v>#DIV/0!</v>
      </c>
      <c r="L82" s="8" t="e">
        <f>_xlfn.STDEV.P(J82:J84)</f>
        <v>#DIV/0!</v>
      </c>
      <c r="M82" s="8" t="e">
        <f>IF(AND(K82&lt;$B$31, K82&gt;$B$36),$B$119,$B$120)</f>
        <v>#DIV/0!</v>
      </c>
      <c r="O82" s="8" t="e">
        <f t="shared" si="5"/>
        <v>#DIV/0!</v>
      </c>
      <c r="P82" s="8" t="e">
        <f>AVERAGE(O82:O84)</f>
        <v>#DIV/0!</v>
      </c>
      <c r="Q82" s="8" t="e">
        <f>_xlfn.STDEV.P(O82:O84)</f>
        <v>#DIV/0!</v>
      </c>
      <c r="R82" s="8" t="e">
        <f>IF(AND(P82&lt;$B$30, P82&gt;$B$35),$B$119,$B$120)</f>
        <v>#DIV/0!</v>
      </c>
      <c r="T82" s="8" t="e">
        <f>IF($Y$46=1,IF(AND($B$40&gt;$F$40,$B$40&gt;$J$40),F82,IF($F$40&gt;$J$40,K82,IF($J$40&gt;$F$40,P82,""))),IF($Y$46=2,F82,IF($Y$46=3,K82,IF($Y$46=4,P82,""))))</f>
        <v>#DIV/0!</v>
      </c>
      <c r="U82" s="8" t="e">
        <f>IF($Y$46=1,IF(AND($B$40&gt;$F$40,$B$40&gt;$J$40),G82,IF($F$40&gt;$J$40,L82,IF($J$40&gt;$F$40,Q82,""))),IF($Y$46=2,G82,IF($Y$46=3,L82,IF($Y$46=4,Q82,""))))</f>
        <v>#DIV/0!</v>
      </c>
      <c r="V82" s="8" t="e">
        <f>IF($Y$46=1,IF(AND($B$40&gt;$F$40,$B$40&gt;$J$40),H82,IF($F$40&gt;$J$40,M82,IF($J$40&gt;$F$40,R82,""))),IF($Y$46=2,H82,IF($Y$46=3,M82,IF($Y$46=4,R82,""))))</f>
        <v>#DIV/0!</v>
      </c>
    </row>
    <row r="83" spans="2:22" hidden="1" x14ac:dyDescent="0.25">
      <c r="C83" s="8">
        <f>J21</f>
        <v>0</v>
      </c>
      <c r="D83" s="8" t="e">
        <f t="shared" si="2"/>
        <v>#DIV/0!</v>
      </c>
      <c r="E83" s="8" t="e">
        <f t="shared" si="3"/>
        <v>#DIV/0!</v>
      </c>
      <c r="J83" s="8" t="e">
        <f t="shared" si="4"/>
        <v>#DIV/0!</v>
      </c>
      <c r="O83" s="8" t="e">
        <f t="shared" si="5"/>
        <v>#DIV/0!</v>
      </c>
    </row>
    <row r="84" spans="2:22" hidden="1" x14ac:dyDescent="0.25">
      <c r="C84" s="8">
        <f>K21</f>
        <v>0</v>
      </c>
      <c r="D84" s="8" t="e">
        <f t="shared" si="2"/>
        <v>#DIV/0!</v>
      </c>
      <c r="E84" s="8" t="e">
        <f t="shared" si="3"/>
        <v>#DIV/0!</v>
      </c>
      <c r="J84" s="8" t="e">
        <f t="shared" si="4"/>
        <v>#DIV/0!</v>
      </c>
      <c r="O84" s="8" t="e">
        <f t="shared" si="5"/>
        <v>#DIV/0!</v>
      </c>
    </row>
    <row r="85" spans="2:22" hidden="1" x14ac:dyDescent="0.25">
      <c r="B85" s="8" t="s">
        <v>22</v>
      </c>
      <c r="C85" s="8">
        <f>I22</f>
        <v>0</v>
      </c>
      <c r="D85" s="8" t="e">
        <f t="shared" si="2"/>
        <v>#DIV/0!</v>
      </c>
      <c r="E85" s="8" t="e">
        <f t="shared" si="3"/>
        <v>#DIV/0!</v>
      </c>
      <c r="F85" s="8" t="e">
        <f>AVERAGE(E85:E87)</f>
        <v>#DIV/0!</v>
      </c>
      <c r="G85" s="8" t="e">
        <f>_xlfn.STDEV.P(E85:E87)</f>
        <v>#DIV/0!</v>
      </c>
      <c r="H85" s="8" t="e">
        <f>IF(AND(F85&lt;$B$30, F85&gt;$B$36),$B$119,$B$120)</f>
        <v>#DIV/0!</v>
      </c>
      <c r="J85" s="8" t="e">
        <f t="shared" si="4"/>
        <v>#DIV/0!</v>
      </c>
      <c r="K85" s="8" t="e">
        <f>AVERAGE(J85:J87)</f>
        <v>#DIV/0!</v>
      </c>
      <c r="L85" s="8" t="e">
        <f>_xlfn.STDEV.P(J85:J87)</f>
        <v>#DIV/0!</v>
      </c>
      <c r="M85" s="8" t="e">
        <f>IF(AND(K85&lt;$B$31, K85&gt;$B$36),$B$119,$B$120)</f>
        <v>#DIV/0!</v>
      </c>
      <c r="O85" s="8" t="e">
        <f t="shared" si="5"/>
        <v>#DIV/0!</v>
      </c>
      <c r="P85" s="8" t="e">
        <f>AVERAGE(O85:O87)</f>
        <v>#DIV/0!</v>
      </c>
      <c r="Q85" s="8" t="e">
        <f>_xlfn.STDEV.P(O85:O87)</f>
        <v>#DIV/0!</v>
      </c>
      <c r="R85" s="8" t="e">
        <f>IF(AND(P85&lt;$B$30, P85&gt;$B$35),$B$119,$B$120)</f>
        <v>#DIV/0!</v>
      </c>
      <c r="T85" s="8" t="e">
        <f>IF($Y$46=1,IF(AND($B$40&gt;$F$40,$B$40&gt;$J$40),F85,IF($F$40&gt;$J$40,K85,IF($J$40&gt;$F$40,P85,""))),IF($Y$46=2,F85,IF($Y$46=3,K85,IF($Y$46=4,P85,""))))</f>
        <v>#DIV/0!</v>
      </c>
      <c r="U85" s="8" t="e">
        <f>IF($Y$46=1,IF(AND($B$40&gt;$F$40,$B$40&gt;$J$40),G85,IF($F$40&gt;$J$40,L85,IF($J$40&gt;$F$40,Q85,""))),IF($Y$46=2,G85,IF($Y$46=3,L85,IF($Y$46=4,Q85,""))))</f>
        <v>#DIV/0!</v>
      </c>
      <c r="V85" s="8" t="e">
        <f>IF($Y$46=1,IF(AND($B$40&gt;$F$40,$B$40&gt;$J$40),H85,IF($F$40&gt;$J$40,M85,IF($J$40&gt;$F$40,R85,""))),IF($Y$46=2,H85,IF($Y$46=3,M85,IF($Y$46=4,R85,""))))</f>
        <v>#DIV/0!</v>
      </c>
    </row>
    <row r="86" spans="2:22" hidden="1" x14ac:dyDescent="0.25">
      <c r="C86" s="8">
        <f>J22</f>
        <v>0</v>
      </c>
      <c r="D86" s="8" t="e">
        <f t="shared" si="2"/>
        <v>#DIV/0!</v>
      </c>
      <c r="E86" s="8" t="e">
        <f t="shared" si="3"/>
        <v>#DIV/0!</v>
      </c>
      <c r="J86" s="8" t="e">
        <f t="shared" si="4"/>
        <v>#DIV/0!</v>
      </c>
      <c r="O86" s="8" t="e">
        <f t="shared" si="5"/>
        <v>#DIV/0!</v>
      </c>
    </row>
    <row r="87" spans="2:22" hidden="1" x14ac:dyDescent="0.25">
      <c r="C87" s="8">
        <f>K22</f>
        <v>0</v>
      </c>
      <c r="D87" s="8" t="e">
        <f t="shared" si="2"/>
        <v>#DIV/0!</v>
      </c>
      <c r="E87" s="8" t="e">
        <f t="shared" si="3"/>
        <v>#DIV/0!</v>
      </c>
      <c r="J87" s="8" t="e">
        <f t="shared" si="4"/>
        <v>#DIV/0!</v>
      </c>
      <c r="O87" s="8" t="e">
        <f t="shared" si="5"/>
        <v>#DIV/0!</v>
      </c>
    </row>
    <row r="88" spans="2:22" hidden="1" x14ac:dyDescent="0.25">
      <c r="B88" s="8" t="s">
        <v>23</v>
      </c>
      <c r="C88" s="8">
        <f>I23</f>
        <v>0</v>
      </c>
      <c r="D88" s="8" t="e">
        <f t="shared" si="2"/>
        <v>#DIV/0!</v>
      </c>
      <c r="E88" s="8" t="e">
        <f t="shared" si="3"/>
        <v>#DIV/0!</v>
      </c>
      <c r="F88" s="8" t="e">
        <f>AVERAGE(E88:E90)</f>
        <v>#DIV/0!</v>
      </c>
      <c r="G88" s="8" t="e">
        <f>_xlfn.STDEV.P(E88:E90)</f>
        <v>#DIV/0!</v>
      </c>
      <c r="H88" s="8" t="e">
        <f>IF(AND(F88&lt;$B$30, F88&gt;$B$36),$B$119,$B$120)</f>
        <v>#DIV/0!</v>
      </c>
      <c r="J88" s="8" t="e">
        <f t="shared" si="4"/>
        <v>#DIV/0!</v>
      </c>
      <c r="K88" s="8" t="e">
        <f>AVERAGE(J88:J90)</f>
        <v>#DIV/0!</v>
      </c>
      <c r="L88" s="8" t="e">
        <f>_xlfn.STDEV.P(J88:J90)</f>
        <v>#DIV/0!</v>
      </c>
      <c r="M88" s="8" t="e">
        <f>IF(AND(K88&lt;$B$31, K88&gt;$B$36),$B$119,$B$120)</f>
        <v>#DIV/0!</v>
      </c>
      <c r="O88" s="8" t="e">
        <f t="shared" si="5"/>
        <v>#DIV/0!</v>
      </c>
      <c r="P88" s="8" t="e">
        <f>AVERAGE(O88:O90)</f>
        <v>#DIV/0!</v>
      </c>
      <c r="Q88" s="8" t="e">
        <f>_xlfn.STDEV.P(O88:O90)</f>
        <v>#DIV/0!</v>
      </c>
      <c r="R88" s="8" t="e">
        <f>IF(AND(P88&lt;$B$30, P88&gt;$B$35),$B$119,$B$120)</f>
        <v>#DIV/0!</v>
      </c>
      <c r="T88" s="8" t="e">
        <f>IF($Y$46=1,IF(AND($B$40&gt;$F$40,$B$40&gt;$J$40),F88,IF($F$40&gt;$J$40,K88,IF($J$40&gt;$F$40,P88,""))),IF($Y$46=2,F88,IF($Y$46=3,K88,IF($Y$46=4,P88,""))))</f>
        <v>#DIV/0!</v>
      </c>
      <c r="U88" s="8" t="e">
        <f>IF($Y$46=1,IF(AND($B$40&gt;$F$40,$B$40&gt;$J$40),G88,IF($F$40&gt;$J$40,L88,IF($J$40&gt;$F$40,Q88,""))),IF($Y$46=2,G88,IF($Y$46=3,L88,IF($Y$46=4,Q88,""))))</f>
        <v>#DIV/0!</v>
      </c>
      <c r="V88" s="8" t="e">
        <f>IF($Y$46=1,IF(AND($B$40&gt;$F$40,$B$40&gt;$J$40),H88,IF($F$40&gt;$J$40,M88,IF($J$40&gt;$F$40,R88,""))),IF($Y$46=2,H88,IF($Y$46=3,M88,IF($Y$46=4,R88,""))))</f>
        <v>#DIV/0!</v>
      </c>
    </row>
    <row r="89" spans="2:22" hidden="1" x14ac:dyDescent="0.25">
      <c r="C89" s="8">
        <f>J23</f>
        <v>0</v>
      </c>
      <c r="D89" s="8" t="e">
        <f t="shared" si="2"/>
        <v>#DIV/0!</v>
      </c>
      <c r="E89" s="8" t="e">
        <f t="shared" si="3"/>
        <v>#DIV/0!</v>
      </c>
      <c r="J89" s="8" t="e">
        <f t="shared" si="4"/>
        <v>#DIV/0!</v>
      </c>
      <c r="O89" s="8" t="e">
        <f t="shared" si="5"/>
        <v>#DIV/0!</v>
      </c>
    </row>
    <row r="90" spans="2:22" hidden="1" x14ac:dyDescent="0.25">
      <c r="C90" s="8">
        <f>K23</f>
        <v>0</v>
      </c>
      <c r="D90" s="8" t="e">
        <f t="shared" si="2"/>
        <v>#DIV/0!</v>
      </c>
      <c r="E90" s="8" t="e">
        <f t="shared" si="3"/>
        <v>#DIV/0!</v>
      </c>
      <c r="J90" s="8" t="e">
        <f t="shared" si="4"/>
        <v>#DIV/0!</v>
      </c>
      <c r="O90" s="8" t="e">
        <f t="shared" si="5"/>
        <v>#DIV/0!</v>
      </c>
    </row>
    <row r="91" spans="2:22" hidden="1" x14ac:dyDescent="0.25">
      <c r="B91" s="8" t="s">
        <v>24</v>
      </c>
      <c r="C91" s="8">
        <f>I24</f>
        <v>0</v>
      </c>
      <c r="D91" s="8" t="e">
        <f t="shared" si="2"/>
        <v>#DIV/0!</v>
      </c>
      <c r="E91" s="8" t="e">
        <f t="shared" si="3"/>
        <v>#DIV/0!</v>
      </c>
      <c r="F91" s="8" t="e">
        <f>AVERAGE(E91:E93)</f>
        <v>#DIV/0!</v>
      </c>
      <c r="G91" s="8" t="e">
        <f>_xlfn.STDEV.P(E91:E93)</f>
        <v>#DIV/0!</v>
      </c>
      <c r="H91" s="8" t="e">
        <f>IF(AND(F91&lt;$B$30, F91&gt;$B$36),$B$119,$B$120)</f>
        <v>#DIV/0!</v>
      </c>
      <c r="J91" s="8" t="e">
        <f t="shared" si="4"/>
        <v>#DIV/0!</v>
      </c>
      <c r="K91" s="8" t="e">
        <f>AVERAGE(J91:J93)</f>
        <v>#DIV/0!</v>
      </c>
      <c r="L91" s="8" t="e">
        <f>_xlfn.STDEV.P(J91:J93)</f>
        <v>#DIV/0!</v>
      </c>
      <c r="M91" s="8" t="e">
        <f>IF(AND(K91&lt;$B$31, K91&gt;$B$36),$B$119,$B$120)</f>
        <v>#DIV/0!</v>
      </c>
      <c r="O91" s="8" t="e">
        <f t="shared" si="5"/>
        <v>#DIV/0!</v>
      </c>
      <c r="P91" s="8" t="e">
        <f>AVERAGE(O91:O93)</f>
        <v>#DIV/0!</v>
      </c>
      <c r="Q91" s="8" t="e">
        <f>_xlfn.STDEV.P(O91:O93)</f>
        <v>#DIV/0!</v>
      </c>
      <c r="R91" s="8" t="e">
        <f>IF(AND(P91&lt;$B$30, P91&gt;$B$35),$B$119,$B$120)</f>
        <v>#DIV/0!</v>
      </c>
      <c r="T91" s="8" t="e">
        <f>IF($Y$46=1,IF(AND($B$40&gt;$F$40,$B$40&gt;$J$40),F91,IF($F$40&gt;$J$40,K91,IF($J$40&gt;$F$40,P91,""))),IF($Y$46=2,F91,IF($Y$46=3,K91,IF($Y$46=4,P91,""))))</f>
        <v>#DIV/0!</v>
      </c>
      <c r="U91" s="8" t="e">
        <f>IF($Y$46=1,IF(AND($B$40&gt;$F$40,$B$40&gt;$J$40),G91,IF($F$40&gt;$J$40,L91,IF($J$40&gt;$F$40,Q91,""))),IF($Y$46=2,G91,IF($Y$46=3,L91,IF($Y$46=4,Q91,""))))</f>
        <v>#DIV/0!</v>
      </c>
      <c r="V91" s="8" t="e">
        <f>IF($Y$46=1,IF(AND($B$40&gt;$F$40,$B$40&gt;$J$40),H91,IF($F$40&gt;$J$40,M91,IF($J$40&gt;$F$40,R91,""))),IF($Y$46=2,H91,IF($Y$46=3,M91,IF($Y$46=4,R91,""))))</f>
        <v>#DIV/0!</v>
      </c>
    </row>
    <row r="92" spans="2:22" hidden="1" x14ac:dyDescent="0.25">
      <c r="C92" s="8">
        <f>J24</f>
        <v>0</v>
      </c>
      <c r="D92" s="8" t="e">
        <f t="shared" si="2"/>
        <v>#DIV/0!</v>
      </c>
      <c r="E92" s="8" t="e">
        <f t="shared" si="3"/>
        <v>#DIV/0!</v>
      </c>
      <c r="J92" s="8" t="e">
        <f t="shared" si="4"/>
        <v>#DIV/0!</v>
      </c>
      <c r="O92" s="8" t="e">
        <f t="shared" si="5"/>
        <v>#DIV/0!</v>
      </c>
    </row>
    <row r="93" spans="2:22" hidden="1" x14ac:dyDescent="0.25">
      <c r="C93" s="8">
        <f>K24</f>
        <v>0</v>
      </c>
      <c r="D93" s="8" t="e">
        <f t="shared" si="2"/>
        <v>#DIV/0!</v>
      </c>
      <c r="E93" s="8" t="e">
        <f t="shared" si="3"/>
        <v>#DIV/0!</v>
      </c>
      <c r="J93" s="8" t="e">
        <f t="shared" si="4"/>
        <v>#DIV/0!</v>
      </c>
      <c r="O93" s="8" t="e">
        <f t="shared" si="5"/>
        <v>#DIV/0!</v>
      </c>
    </row>
    <row r="94" spans="2:22" hidden="1" x14ac:dyDescent="0.25">
      <c r="B94" s="8" t="s">
        <v>25</v>
      </c>
      <c r="C94" s="8">
        <f>L17</f>
        <v>0</v>
      </c>
      <c r="D94" s="8" t="e">
        <f t="shared" si="2"/>
        <v>#DIV/0!</v>
      </c>
      <c r="E94" s="8" t="e">
        <f t="shared" si="3"/>
        <v>#DIV/0!</v>
      </c>
      <c r="F94" s="8" t="e">
        <f>AVERAGE(E94:E96)</f>
        <v>#DIV/0!</v>
      </c>
      <c r="G94" s="8" t="e">
        <f>_xlfn.STDEV.P(E94:E96)</f>
        <v>#DIV/0!</v>
      </c>
      <c r="H94" s="8" t="e">
        <f>IF(AND(F94&lt;$B$30, F94&gt;$B$36),$B$119,$B$120)</f>
        <v>#DIV/0!</v>
      </c>
      <c r="J94" s="8" t="e">
        <f t="shared" si="4"/>
        <v>#DIV/0!</v>
      </c>
      <c r="K94" s="8" t="e">
        <f>AVERAGE(J94:J96)</f>
        <v>#DIV/0!</v>
      </c>
      <c r="L94" s="8" t="e">
        <f>_xlfn.STDEV.P(J94:J96)</f>
        <v>#DIV/0!</v>
      </c>
      <c r="M94" s="8" t="e">
        <f>IF(AND(K94&lt;$B$31, K94&gt;$B$36),$B$119,$B$120)</f>
        <v>#DIV/0!</v>
      </c>
      <c r="O94" s="8" t="e">
        <f t="shared" si="5"/>
        <v>#DIV/0!</v>
      </c>
      <c r="P94" s="8" t="e">
        <f>AVERAGE(O94:O96)</f>
        <v>#DIV/0!</v>
      </c>
      <c r="Q94" s="8" t="e">
        <f>_xlfn.STDEV.P(O94:O96)</f>
        <v>#DIV/0!</v>
      </c>
      <c r="R94" s="8" t="e">
        <f>IF(AND(P94&lt;$B$30, P94&gt;$B$35),$B$119,$B$120)</f>
        <v>#DIV/0!</v>
      </c>
      <c r="T94" s="8" t="e">
        <f>IF($Y$46=1,IF(AND($B$40&gt;$F$40,$B$40&gt;$J$40),F94,IF($F$40&gt;$J$40,K94,IF($J$40&gt;$F$40,P94,""))),IF($Y$46=2,F94,IF($Y$46=3,K94,IF($Y$46=4,P94,""))))</f>
        <v>#DIV/0!</v>
      </c>
      <c r="U94" s="8" t="e">
        <f>IF($Y$46=1,IF(AND($B$40&gt;$F$40,$B$40&gt;$J$40),G94,IF($F$40&gt;$J$40,L94,IF($J$40&gt;$F$40,Q94,""))),IF($Y$46=2,G94,IF($Y$46=3,L94,IF($Y$46=4,Q94,""))))</f>
        <v>#DIV/0!</v>
      </c>
      <c r="V94" s="8" t="e">
        <f>IF($Y$46=1,IF(AND($B$40&gt;$F$40,$B$40&gt;$J$40),H94,IF($F$40&gt;$J$40,M94,IF($J$40&gt;$F$40,R94,""))),IF($Y$46=2,H94,IF($Y$46=3,M94,IF($Y$46=4,R94,""))))</f>
        <v>#DIV/0!</v>
      </c>
    </row>
    <row r="95" spans="2:22" hidden="1" x14ac:dyDescent="0.25">
      <c r="C95" s="8">
        <f>M17</f>
        <v>0</v>
      </c>
      <c r="D95" s="8" t="e">
        <f t="shared" si="2"/>
        <v>#DIV/0!</v>
      </c>
      <c r="E95" s="8" t="e">
        <f t="shared" si="3"/>
        <v>#DIV/0!</v>
      </c>
      <c r="J95" s="8" t="e">
        <f t="shared" si="4"/>
        <v>#DIV/0!</v>
      </c>
      <c r="O95" s="8" t="e">
        <f t="shared" si="5"/>
        <v>#DIV/0!</v>
      </c>
    </row>
    <row r="96" spans="2:22" hidden="1" x14ac:dyDescent="0.25">
      <c r="C96" s="8">
        <f>N17</f>
        <v>0</v>
      </c>
      <c r="D96" s="8" t="e">
        <f t="shared" si="2"/>
        <v>#DIV/0!</v>
      </c>
      <c r="E96" s="8" t="e">
        <f t="shared" si="3"/>
        <v>#DIV/0!</v>
      </c>
      <c r="J96" s="8" t="e">
        <f t="shared" si="4"/>
        <v>#DIV/0!</v>
      </c>
      <c r="O96" s="8" t="e">
        <f t="shared" si="5"/>
        <v>#DIV/0!</v>
      </c>
    </row>
    <row r="97" spans="2:22" hidden="1" x14ac:dyDescent="0.25">
      <c r="B97" s="8" t="s">
        <v>26</v>
      </c>
      <c r="C97" s="8">
        <f>L18</f>
        <v>0</v>
      </c>
      <c r="D97" s="8" t="e">
        <f t="shared" si="2"/>
        <v>#DIV/0!</v>
      </c>
      <c r="E97" s="8" t="e">
        <f t="shared" si="3"/>
        <v>#DIV/0!</v>
      </c>
      <c r="F97" s="8" t="e">
        <f>AVERAGE(E97:E99)</f>
        <v>#DIV/0!</v>
      </c>
      <c r="G97" s="8" t="e">
        <f>_xlfn.STDEV.P(E97:E99)</f>
        <v>#DIV/0!</v>
      </c>
      <c r="H97" s="8" t="e">
        <f>IF(AND(F97&lt;$B$30, F97&gt;$B$36),$B$119,$B$120)</f>
        <v>#DIV/0!</v>
      </c>
      <c r="J97" s="8" t="e">
        <f t="shared" si="4"/>
        <v>#DIV/0!</v>
      </c>
      <c r="K97" s="8" t="e">
        <f>AVERAGE(J97:J99)</f>
        <v>#DIV/0!</v>
      </c>
      <c r="L97" s="8" t="e">
        <f>_xlfn.STDEV.P(J97:J99)</f>
        <v>#DIV/0!</v>
      </c>
      <c r="M97" s="8" t="e">
        <f>IF(AND(K97&lt;$B$31, K97&gt;$B$36),$B$119,$B$120)</f>
        <v>#DIV/0!</v>
      </c>
      <c r="O97" s="8" t="e">
        <f t="shared" si="5"/>
        <v>#DIV/0!</v>
      </c>
      <c r="P97" s="8" t="e">
        <f>AVERAGE(O97:O99)</f>
        <v>#DIV/0!</v>
      </c>
      <c r="Q97" s="8" t="e">
        <f>_xlfn.STDEV.P(O97:O99)</f>
        <v>#DIV/0!</v>
      </c>
      <c r="R97" s="8" t="e">
        <f>IF(AND(P97&lt;$B$30, P97&gt;$B$35),$B$119,$B$120)</f>
        <v>#DIV/0!</v>
      </c>
      <c r="T97" s="8" t="e">
        <f>IF($Y$46=1,IF(AND($B$40&gt;$F$40,$B$40&gt;$J$40),F97,IF($F$40&gt;$J$40,K97,IF($J$40&gt;$F$40,P97,""))),IF($Y$46=2,F97,IF($Y$46=3,K97,IF($Y$46=4,P97,""))))</f>
        <v>#DIV/0!</v>
      </c>
      <c r="U97" s="8" t="e">
        <f>IF($Y$46=1,IF(AND($B$40&gt;$F$40,$B$40&gt;$J$40),G97,IF($F$40&gt;$J$40,L97,IF($J$40&gt;$F$40,Q97,""))),IF($Y$46=2,G97,IF($Y$46=3,L97,IF($Y$46=4,Q97,""))))</f>
        <v>#DIV/0!</v>
      </c>
      <c r="V97" s="8" t="e">
        <f>IF($Y$46=1,IF(AND($B$40&gt;$F$40,$B$40&gt;$J$40),H97,IF($F$40&gt;$J$40,M97,IF($J$40&gt;$F$40,R97,""))),IF($Y$46=2,H97,IF($Y$46=3,M97,IF($Y$46=4,R97,""))))</f>
        <v>#DIV/0!</v>
      </c>
    </row>
    <row r="98" spans="2:22" hidden="1" x14ac:dyDescent="0.25">
      <c r="C98" s="8">
        <f>M18</f>
        <v>0</v>
      </c>
      <c r="D98" s="8" t="e">
        <f t="shared" si="2"/>
        <v>#DIV/0!</v>
      </c>
      <c r="E98" s="8" t="e">
        <f t="shared" si="3"/>
        <v>#DIV/0!</v>
      </c>
      <c r="J98" s="8" t="e">
        <f t="shared" si="4"/>
        <v>#DIV/0!</v>
      </c>
      <c r="O98" s="8" t="e">
        <f t="shared" si="5"/>
        <v>#DIV/0!</v>
      </c>
    </row>
    <row r="99" spans="2:22" hidden="1" x14ac:dyDescent="0.25">
      <c r="C99" s="8">
        <f>N18</f>
        <v>0</v>
      </c>
      <c r="D99" s="8" t="e">
        <f t="shared" si="2"/>
        <v>#DIV/0!</v>
      </c>
      <c r="E99" s="8" t="e">
        <f t="shared" si="3"/>
        <v>#DIV/0!</v>
      </c>
      <c r="J99" s="8" t="e">
        <f t="shared" si="4"/>
        <v>#DIV/0!</v>
      </c>
      <c r="O99" s="8" t="e">
        <f t="shared" si="5"/>
        <v>#DIV/0!</v>
      </c>
    </row>
    <row r="100" spans="2:22" hidden="1" x14ac:dyDescent="0.25">
      <c r="B100" s="8" t="s">
        <v>27</v>
      </c>
      <c r="C100" s="8">
        <f>L19</f>
        <v>0</v>
      </c>
      <c r="D100" s="8" t="e">
        <f t="shared" si="2"/>
        <v>#DIV/0!</v>
      </c>
      <c r="E100" s="8" t="e">
        <f t="shared" si="3"/>
        <v>#DIV/0!</v>
      </c>
      <c r="F100" s="8" t="e">
        <f>AVERAGE(E100:E102)</f>
        <v>#DIV/0!</v>
      </c>
      <c r="G100" s="8" t="e">
        <f>_xlfn.STDEV.P(E100:E102)</f>
        <v>#DIV/0!</v>
      </c>
      <c r="H100" s="8" t="e">
        <f>IF(AND(F100&lt;$B$30, F100&gt;$B$36),$B$119,$B$120)</f>
        <v>#DIV/0!</v>
      </c>
      <c r="J100" s="8" t="e">
        <f t="shared" si="4"/>
        <v>#DIV/0!</v>
      </c>
      <c r="K100" s="8" t="e">
        <f>AVERAGE(J100:J102)</f>
        <v>#DIV/0!</v>
      </c>
      <c r="L100" s="8" t="e">
        <f>_xlfn.STDEV.P(J100:J102)</f>
        <v>#DIV/0!</v>
      </c>
      <c r="M100" s="8" t="e">
        <f>IF(AND(K100&lt;$B$31, K100&gt;$B$36),$B$119,$B$120)</f>
        <v>#DIV/0!</v>
      </c>
      <c r="O100" s="8" t="e">
        <f t="shared" si="5"/>
        <v>#DIV/0!</v>
      </c>
      <c r="P100" s="8" t="e">
        <f>AVERAGE(O100:O102)</f>
        <v>#DIV/0!</v>
      </c>
      <c r="Q100" s="8" t="e">
        <f>_xlfn.STDEV.P(O100:O102)</f>
        <v>#DIV/0!</v>
      </c>
      <c r="R100" s="8" t="e">
        <f>IF(AND(P100&lt;$B$30, P100&gt;$B$35),$B$119,$B$120)</f>
        <v>#DIV/0!</v>
      </c>
      <c r="T100" s="8" t="e">
        <f>IF($Y$46=1,IF(AND($B$40&gt;$F$40,$B$40&gt;$J$40),F100,IF($F$40&gt;$J$40,K100,IF($J$40&gt;$F$40,P100,""))),IF($Y$46=2,F100,IF($Y$46=3,K100,IF($Y$46=4,P100,""))))</f>
        <v>#DIV/0!</v>
      </c>
      <c r="U100" s="8" t="e">
        <f>IF($Y$46=1,IF(AND($B$40&gt;$F$40,$B$40&gt;$J$40),G100,IF($F$40&gt;$J$40,L100,IF($J$40&gt;$F$40,Q100,""))),IF($Y$46=2,G100,IF($Y$46=3,L100,IF($Y$46=4,Q100,""))))</f>
        <v>#DIV/0!</v>
      </c>
      <c r="V100" s="8" t="e">
        <f>IF($Y$46=1,IF(AND($B$40&gt;$F$40,$B$40&gt;$J$40),H100,IF($F$40&gt;$J$40,M100,IF($J$40&gt;$F$40,R100,""))),IF($Y$46=2,H100,IF($Y$46=3,M100,IF($Y$46=4,R100,""))))</f>
        <v>#DIV/0!</v>
      </c>
    </row>
    <row r="101" spans="2:22" hidden="1" x14ac:dyDescent="0.25">
      <c r="C101" s="8">
        <f>M19</f>
        <v>0</v>
      </c>
      <c r="D101" s="8" t="e">
        <f t="shared" si="2"/>
        <v>#DIV/0!</v>
      </c>
      <c r="E101" s="8" t="e">
        <f t="shared" si="3"/>
        <v>#DIV/0!</v>
      </c>
      <c r="J101" s="8" t="e">
        <f t="shared" si="4"/>
        <v>#DIV/0!</v>
      </c>
      <c r="O101" s="8" t="e">
        <f t="shared" si="5"/>
        <v>#DIV/0!</v>
      </c>
    </row>
    <row r="102" spans="2:22" hidden="1" x14ac:dyDescent="0.25">
      <c r="C102" s="8">
        <f>N19</f>
        <v>0</v>
      </c>
      <c r="D102" s="8" t="e">
        <f t="shared" si="2"/>
        <v>#DIV/0!</v>
      </c>
      <c r="E102" s="8" t="e">
        <f t="shared" si="3"/>
        <v>#DIV/0!</v>
      </c>
      <c r="J102" s="8" t="e">
        <f t="shared" si="4"/>
        <v>#DIV/0!</v>
      </c>
      <c r="O102" s="8" t="e">
        <f t="shared" si="5"/>
        <v>#DIV/0!</v>
      </c>
    </row>
    <row r="103" spans="2:22" hidden="1" x14ac:dyDescent="0.25">
      <c r="B103" s="8" t="s">
        <v>28</v>
      </c>
      <c r="C103" s="8">
        <f>L20</f>
        <v>0</v>
      </c>
      <c r="D103" s="8" t="e">
        <f t="shared" si="2"/>
        <v>#DIV/0!</v>
      </c>
      <c r="E103" s="8" t="e">
        <f t="shared" si="3"/>
        <v>#DIV/0!</v>
      </c>
      <c r="F103" s="8" t="e">
        <f>AVERAGE(E103:E105)</f>
        <v>#DIV/0!</v>
      </c>
      <c r="G103" s="8" t="e">
        <f>_xlfn.STDEV.P(E103:E105)</f>
        <v>#DIV/0!</v>
      </c>
      <c r="H103" s="8" t="e">
        <f>IF(AND(F103&lt;$B$30, F103&gt;$B$36),$B$119,$B$120)</f>
        <v>#DIV/0!</v>
      </c>
      <c r="J103" s="8" t="e">
        <f t="shared" si="4"/>
        <v>#DIV/0!</v>
      </c>
      <c r="K103" s="8" t="e">
        <f>AVERAGE(J103:J105)</f>
        <v>#DIV/0!</v>
      </c>
      <c r="L103" s="8" t="e">
        <f>_xlfn.STDEV.P(J103:J105)</f>
        <v>#DIV/0!</v>
      </c>
      <c r="M103" s="8" t="e">
        <f>IF(AND(K103&lt;$B$31, K103&gt;$B$36),$B$119,$B$120)</f>
        <v>#DIV/0!</v>
      </c>
      <c r="O103" s="8" t="e">
        <f t="shared" si="5"/>
        <v>#DIV/0!</v>
      </c>
      <c r="P103" s="8" t="e">
        <f>AVERAGE(O103:O105)</f>
        <v>#DIV/0!</v>
      </c>
      <c r="Q103" s="8" t="e">
        <f>_xlfn.STDEV.P(O103:O105)</f>
        <v>#DIV/0!</v>
      </c>
      <c r="R103" s="8" t="e">
        <f>IF(AND(P103&lt;$B$30, P103&gt;$B$35),$B$119,$B$120)</f>
        <v>#DIV/0!</v>
      </c>
      <c r="T103" s="8" t="e">
        <f>IF($Y$46=1,IF(AND($B$40&gt;$F$40,$B$40&gt;$J$40),F103,IF($F$40&gt;$J$40,K103,IF($J$40&gt;$F$40,P103,""))),IF($Y$46=2,F103,IF($Y$46=3,K103,IF($Y$46=4,P103,""))))</f>
        <v>#DIV/0!</v>
      </c>
      <c r="U103" s="8" t="e">
        <f>IF($Y$46=1,IF(AND($B$40&gt;$F$40,$B$40&gt;$J$40),G103,IF($F$40&gt;$J$40,L103,IF($J$40&gt;$F$40,Q103,""))),IF($Y$46=2,G103,IF($Y$46=3,L103,IF($Y$46=4,Q103,""))))</f>
        <v>#DIV/0!</v>
      </c>
      <c r="V103" s="8" t="e">
        <f>IF($Y$46=1,IF(AND($B$40&gt;$F$40,$B$40&gt;$J$40),H103,IF($F$40&gt;$J$40,M103,IF($J$40&gt;$F$40,R103,""))),IF($Y$46=2,H103,IF($Y$46=3,M103,IF($Y$46=4,R103,""))))</f>
        <v>#DIV/0!</v>
      </c>
    </row>
    <row r="104" spans="2:22" hidden="1" x14ac:dyDescent="0.25">
      <c r="C104" s="8">
        <f>M20</f>
        <v>0</v>
      </c>
      <c r="D104" s="8" t="e">
        <f t="shared" si="2"/>
        <v>#DIV/0!</v>
      </c>
      <c r="E104" s="8" t="e">
        <f t="shared" si="3"/>
        <v>#DIV/0!</v>
      </c>
      <c r="J104" s="8" t="e">
        <f t="shared" si="4"/>
        <v>#DIV/0!</v>
      </c>
      <c r="O104" s="8" t="e">
        <f t="shared" si="5"/>
        <v>#DIV/0!</v>
      </c>
    </row>
    <row r="105" spans="2:22" hidden="1" x14ac:dyDescent="0.25">
      <c r="C105" s="8">
        <f>N20</f>
        <v>0</v>
      </c>
      <c r="D105" s="8" t="e">
        <f t="shared" si="2"/>
        <v>#DIV/0!</v>
      </c>
      <c r="E105" s="8" t="e">
        <f t="shared" si="3"/>
        <v>#DIV/0!</v>
      </c>
      <c r="J105" s="8" t="e">
        <f t="shared" si="4"/>
        <v>#DIV/0!</v>
      </c>
      <c r="O105" s="8" t="e">
        <f t="shared" si="5"/>
        <v>#DIV/0!</v>
      </c>
    </row>
    <row r="106" spans="2:22" hidden="1" x14ac:dyDescent="0.25">
      <c r="B106" s="8" t="s">
        <v>29</v>
      </c>
      <c r="C106" s="8">
        <f>L21</f>
        <v>0</v>
      </c>
      <c r="D106" s="8" t="e">
        <f t="shared" si="2"/>
        <v>#DIV/0!</v>
      </c>
      <c r="E106" s="8" t="e">
        <f t="shared" si="3"/>
        <v>#DIV/0!</v>
      </c>
      <c r="F106" s="8" t="e">
        <f>AVERAGE(E106:E108)</f>
        <v>#DIV/0!</v>
      </c>
      <c r="G106" s="8" t="e">
        <f>_xlfn.STDEV.P(E106:E108)</f>
        <v>#DIV/0!</v>
      </c>
      <c r="H106" s="8" t="e">
        <f>IF(AND(F106&lt;$B$30, F106&gt;$B$36),$B$119,$B$120)</f>
        <v>#DIV/0!</v>
      </c>
      <c r="J106" s="8" t="e">
        <f t="shared" si="4"/>
        <v>#DIV/0!</v>
      </c>
      <c r="K106" s="8" t="e">
        <f>AVERAGE(J106:J108)</f>
        <v>#DIV/0!</v>
      </c>
      <c r="L106" s="8" t="e">
        <f>_xlfn.STDEV.P(J106:J108)</f>
        <v>#DIV/0!</v>
      </c>
      <c r="M106" s="8" t="e">
        <f>IF(AND(K106&lt;$B$31, K106&gt;$B$36),$B$119,$B$120)</f>
        <v>#DIV/0!</v>
      </c>
      <c r="O106" s="8" t="e">
        <f t="shared" si="5"/>
        <v>#DIV/0!</v>
      </c>
      <c r="P106" s="8" t="e">
        <f>AVERAGE(O106:O108)</f>
        <v>#DIV/0!</v>
      </c>
      <c r="Q106" s="8" t="e">
        <f>_xlfn.STDEV.P(O106:O108)</f>
        <v>#DIV/0!</v>
      </c>
      <c r="R106" s="8" t="e">
        <f>IF(AND(P106&lt;$B$30, P106&gt;$B$35),$B$119,$B$120)</f>
        <v>#DIV/0!</v>
      </c>
      <c r="T106" s="8" t="e">
        <f>IF($Y$46=1,IF(AND($B$40&gt;$F$40,$B$40&gt;$J$40),F106,IF($F$40&gt;$J$40,K106,IF($J$40&gt;$F$40,P106,""))),IF($Y$46=2,F106,IF($Y$46=3,K106,IF($Y$46=4,P106,""))))</f>
        <v>#DIV/0!</v>
      </c>
      <c r="U106" s="8" t="e">
        <f>IF($Y$46=1,IF(AND($B$40&gt;$F$40,$B$40&gt;$J$40),G106,IF($F$40&gt;$J$40,L106,IF($J$40&gt;$F$40,Q106,""))),IF($Y$46=2,G106,IF($Y$46=3,L106,IF($Y$46=4,Q106,""))))</f>
        <v>#DIV/0!</v>
      </c>
      <c r="V106" s="8" t="e">
        <f>IF($Y$46=1,IF(AND($B$40&gt;$F$40,$B$40&gt;$J$40),H106,IF($F$40&gt;$J$40,M106,IF($J$40&gt;$F$40,R106,""))),IF($Y$46=2,H106,IF($Y$46=3,M106,IF($Y$46=4,R106,""))))</f>
        <v>#DIV/0!</v>
      </c>
    </row>
    <row r="107" spans="2:22" hidden="1" x14ac:dyDescent="0.25">
      <c r="C107" s="8">
        <f>M21</f>
        <v>0</v>
      </c>
      <c r="D107" s="8" t="e">
        <f t="shared" si="2"/>
        <v>#DIV/0!</v>
      </c>
      <c r="E107" s="8" t="e">
        <f t="shared" si="3"/>
        <v>#DIV/0!</v>
      </c>
      <c r="J107" s="8" t="e">
        <f t="shared" si="4"/>
        <v>#DIV/0!</v>
      </c>
      <c r="O107" s="8" t="e">
        <f t="shared" si="5"/>
        <v>#DIV/0!</v>
      </c>
    </row>
    <row r="108" spans="2:22" hidden="1" x14ac:dyDescent="0.25">
      <c r="C108" s="8">
        <f>N21</f>
        <v>0</v>
      </c>
      <c r="D108" s="8" t="e">
        <f t="shared" si="2"/>
        <v>#DIV/0!</v>
      </c>
      <c r="E108" s="8" t="e">
        <f t="shared" si="3"/>
        <v>#DIV/0!</v>
      </c>
      <c r="J108" s="8" t="e">
        <f t="shared" si="4"/>
        <v>#DIV/0!</v>
      </c>
      <c r="O108" s="8" t="e">
        <f t="shared" si="5"/>
        <v>#DIV/0!</v>
      </c>
    </row>
    <row r="109" spans="2:22" hidden="1" x14ac:dyDescent="0.25">
      <c r="B109" s="8" t="s">
        <v>30</v>
      </c>
      <c r="C109" s="8">
        <f>L22</f>
        <v>0</v>
      </c>
      <c r="D109" s="8" t="e">
        <f t="shared" si="2"/>
        <v>#DIV/0!</v>
      </c>
      <c r="E109" s="8" t="e">
        <f t="shared" si="3"/>
        <v>#DIV/0!</v>
      </c>
      <c r="F109" s="8" t="e">
        <f>AVERAGE(E109:E111)</f>
        <v>#DIV/0!</v>
      </c>
      <c r="G109" s="8" t="e">
        <f>_xlfn.STDEV.P(E109:E111)</f>
        <v>#DIV/0!</v>
      </c>
      <c r="H109" s="8" t="e">
        <f>IF(AND(F109&lt;$B$30, F109&gt;$B$36),$B$119,$B$120)</f>
        <v>#DIV/0!</v>
      </c>
      <c r="J109" s="8" t="e">
        <f t="shared" si="4"/>
        <v>#DIV/0!</v>
      </c>
      <c r="K109" s="8" t="e">
        <f>AVERAGE(J109:J111)</f>
        <v>#DIV/0!</v>
      </c>
      <c r="L109" s="8" t="e">
        <f>_xlfn.STDEV.P(J109:J111)</f>
        <v>#DIV/0!</v>
      </c>
      <c r="M109" s="8" t="e">
        <f>IF(AND(K109&lt;$B$31, K109&gt;$B$36),$B$119,$B$120)</f>
        <v>#DIV/0!</v>
      </c>
      <c r="O109" s="8" t="e">
        <f t="shared" si="5"/>
        <v>#DIV/0!</v>
      </c>
      <c r="P109" s="8" t="e">
        <f>AVERAGE(O109:O111)</f>
        <v>#DIV/0!</v>
      </c>
      <c r="Q109" s="8" t="e">
        <f>_xlfn.STDEV.P(O109:O111)</f>
        <v>#DIV/0!</v>
      </c>
      <c r="R109" s="8" t="e">
        <f>IF(AND(P109&lt;$B$30, P109&gt;$B$35),$B$119,$B$120)</f>
        <v>#DIV/0!</v>
      </c>
      <c r="T109" s="8" t="e">
        <f>IF($Y$46=1,IF(AND($B$40&gt;$F$40,$B$40&gt;$J$40),F109,IF($F$40&gt;$J$40,K109,IF($J$40&gt;$F$40,P109,""))),IF($Y$46=2,F109,IF($Y$46=3,K109,IF($Y$46=4,P109,""))))</f>
        <v>#DIV/0!</v>
      </c>
      <c r="U109" s="8" t="e">
        <f>IF($Y$46=1,IF(AND($B$40&gt;$F$40,$B$40&gt;$J$40),G109,IF($F$40&gt;$J$40,L109,IF($J$40&gt;$F$40,Q109,""))),IF($Y$46=2,G109,IF($Y$46=3,L109,IF($Y$46=4,Q109,""))))</f>
        <v>#DIV/0!</v>
      </c>
      <c r="V109" s="8" t="e">
        <f>IF($Y$46=1,IF(AND($B$40&gt;$F$40,$B$40&gt;$J$40),H109,IF($F$40&gt;$J$40,M109,IF($J$40&gt;$F$40,R109,""))),IF($Y$46=2,H109,IF($Y$46=3,M109,IF($Y$46=4,R109,""))))</f>
        <v>#DIV/0!</v>
      </c>
    </row>
    <row r="110" spans="2:22" hidden="1" x14ac:dyDescent="0.25">
      <c r="C110" s="8">
        <f>M22</f>
        <v>0</v>
      </c>
      <c r="D110" s="8" t="e">
        <f t="shared" si="2"/>
        <v>#DIV/0!</v>
      </c>
      <c r="E110" s="8" t="e">
        <f t="shared" si="3"/>
        <v>#DIV/0!</v>
      </c>
      <c r="J110" s="8" t="e">
        <f t="shared" si="4"/>
        <v>#DIV/0!</v>
      </c>
      <c r="O110" s="8" t="e">
        <f t="shared" si="5"/>
        <v>#DIV/0!</v>
      </c>
    </row>
    <row r="111" spans="2:22" hidden="1" x14ac:dyDescent="0.25">
      <c r="C111" s="8">
        <f>N22</f>
        <v>0</v>
      </c>
      <c r="D111" s="8" t="e">
        <f t="shared" si="2"/>
        <v>#DIV/0!</v>
      </c>
      <c r="E111" s="8" t="e">
        <f t="shared" ref="E111:E117" si="6">IF(D111&gt;0,(D111/$B$43)^(1/$C$43),"")</f>
        <v>#DIV/0!</v>
      </c>
      <c r="J111" s="8" t="e">
        <f t="shared" ref="J111:J117" si="7">IF(D111&gt;0,(D111/$F$43)^(1/$G$43),"")</f>
        <v>#DIV/0!</v>
      </c>
      <c r="O111" s="8" t="e">
        <f t="shared" ref="O111:O117" si="8">IF(D111&gt;0,(D111/$J$43)^(1/$K$43),"")</f>
        <v>#DIV/0!</v>
      </c>
    </row>
    <row r="112" spans="2:22" hidden="1" x14ac:dyDescent="0.25">
      <c r="B112" s="8" t="s">
        <v>31</v>
      </c>
      <c r="C112" s="8">
        <f>L23</f>
        <v>0</v>
      </c>
      <c r="D112" s="8" t="e">
        <f t="shared" si="2"/>
        <v>#DIV/0!</v>
      </c>
      <c r="E112" s="8" t="e">
        <f t="shared" si="6"/>
        <v>#DIV/0!</v>
      </c>
      <c r="F112" s="8" t="e">
        <f>AVERAGE(E112:E114)</f>
        <v>#DIV/0!</v>
      </c>
      <c r="G112" s="8" t="e">
        <f>_xlfn.STDEV.P(E112:E114)</f>
        <v>#DIV/0!</v>
      </c>
      <c r="H112" s="8" t="e">
        <f>IF(AND(F112&lt;$B$30, F112&gt;$B$36),$B$119,$B$120)</f>
        <v>#DIV/0!</v>
      </c>
      <c r="J112" s="8" t="e">
        <f t="shared" si="7"/>
        <v>#DIV/0!</v>
      </c>
      <c r="K112" s="8" t="e">
        <f>AVERAGE(J112:J114)</f>
        <v>#DIV/0!</v>
      </c>
      <c r="L112" s="8" t="e">
        <f>_xlfn.STDEV.P(J112:J114)</f>
        <v>#DIV/0!</v>
      </c>
      <c r="M112" s="8" t="e">
        <f>IF(AND(K112&lt;$B$31, K112&gt;$B$36),$B$119,$B$120)</f>
        <v>#DIV/0!</v>
      </c>
      <c r="O112" s="8" t="e">
        <f t="shared" si="8"/>
        <v>#DIV/0!</v>
      </c>
      <c r="P112" s="8" t="e">
        <f>AVERAGE(O112:O114)</f>
        <v>#DIV/0!</v>
      </c>
      <c r="Q112" s="8" t="e">
        <f>_xlfn.STDEV.P(O112:O114)</f>
        <v>#DIV/0!</v>
      </c>
      <c r="R112" s="8" t="e">
        <f>IF(AND(P112&lt;$B$30, P112&gt;$B$35),$B$119,$B$120)</f>
        <v>#DIV/0!</v>
      </c>
      <c r="T112" s="8" t="e">
        <f>IF($Y$46=1,IF(AND($B$40&gt;$F$40,$B$40&gt;$J$40),F112,IF($F$40&gt;$J$40,K112,IF($J$40&gt;$F$40,P112,""))),IF($Y$46=2,F112,IF($Y$46=3,K112,IF($Y$46=4,P112,""))))</f>
        <v>#DIV/0!</v>
      </c>
      <c r="U112" s="8" t="e">
        <f>IF($Y$46=1,IF(AND($B$40&gt;$F$40,$B$40&gt;$J$40),G112,IF($F$40&gt;$J$40,L112,IF($J$40&gt;$F$40,Q112,""))),IF($Y$46=2,G112,IF($Y$46=3,L112,IF($Y$46=4,Q112,""))))</f>
        <v>#DIV/0!</v>
      </c>
      <c r="V112" s="8" t="e">
        <f>IF($Y$46=1,IF(AND($B$40&gt;$F$40,$B$40&gt;$J$40),H112,IF($F$40&gt;$J$40,M112,IF($J$40&gt;$F$40,R112,""))),IF($Y$46=2,H112,IF($Y$46=3,M112,IF($Y$46=4,R112,""))))</f>
        <v>#DIV/0!</v>
      </c>
    </row>
    <row r="113" spans="2:22" hidden="1" x14ac:dyDescent="0.25">
      <c r="C113" s="8">
        <f>M23</f>
        <v>0</v>
      </c>
      <c r="D113" s="8" t="e">
        <f t="shared" ref="D113:D117" si="9">C113-$C$26</f>
        <v>#DIV/0!</v>
      </c>
      <c r="E113" s="8" t="e">
        <f t="shared" si="6"/>
        <v>#DIV/0!</v>
      </c>
      <c r="J113" s="8" t="e">
        <f t="shared" si="7"/>
        <v>#DIV/0!</v>
      </c>
      <c r="O113" s="8" t="e">
        <f t="shared" si="8"/>
        <v>#DIV/0!</v>
      </c>
    </row>
    <row r="114" spans="2:22" hidden="1" x14ac:dyDescent="0.25">
      <c r="C114" s="8">
        <f>N23</f>
        <v>0</v>
      </c>
      <c r="D114" s="8" t="e">
        <f t="shared" si="9"/>
        <v>#DIV/0!</v>
      </c>
      <c r="E114" s="8" t="e">
        <f t="shared" si="6"/>
        <v>#DIV/0!</v>
      </c>
      <c r="J114" s="8" t="e">
        <f t="shared" si="7"/>
        <v>#DIV/0!</v>
      </c>
      <c r="O114" s="8" t="e">
        <f t="shared" si="8"/>
        <v>#DIV/0!</v>
      </c>
    </row>
    <row r="115" spans="2:22" hidden="1" x14ac:dyDescent="0.25">
      <c r="B115" s="8" t="s">
        <v>32</v>
      </c>
      <c r="C115" s="8">
        <f>L24</f>
        <v>0</v>
      </c>
      <c r="D115" s="8" t="e">
        <f t="shared" si="9"/>
        <v>#DIV/0!</v>
      </c>
      <c r="E115" s="8" t="e">
        <f t="shared" si="6"/>
        <v>#DIV/0!</v>
      </c>
      <c r="F115" s="8" t="e">
        <f>AVERAGE(E115:E117)</f>
        <v>#DIV/0!</v>
      </c>
      <c r="G115" s="8" t="e">
        <f>_xlfn.STDEV.P(E115:E117)</f>
        <v>#DIV/0!</v>
      </c>
      <c r="H115" s="8" t="e">
        <f>IF(AND(F115&lt;$B$30, F115&gt;$B$36),$B$119,$B$120)</f>
        <v>#DIV/0!</v>
      </c>
      <c r="J115" s="8" t="e">
        <f t="shared" si="7"/>
        <v>#DIV/0!</v>
      </c>
      <c r="K115" s="8" t="e">
        <f>AVERAGE(J115:J117)</f>
        <v>#DIV/0!</v>
      </c>
      <c r="L115" s="8" t="e">
        <f>_xlfn.STDEV.P(J115:J117)</f>
        <v>#DIV/0!</v>
      </c>
      <c r="M115" s="8" t="e">
        <f>IF(AND(K115&lt;$B$31, K115&gt;$B$36),$B$119,$B$120)</f>
        <v>#DIV/0!</v>
      </c>
      <c r="O115" s="8" t="e">
        <f t="shared" si="8"/>
        <v>#DIV/0!</v>
      </c>
      <c r="P115" s="8" t="e">
        <f>AVERAGE(O115:O117)</f>
        <v>#DIV/0!</v>
      </c>
      <c r="Q115" s="8" t="e">
        <f>_xlfn.STDEV.P(O115:O117)</f>
        <v>#DIV/0!</v>
      </c>
      <c r="R115" s="8" t="e">
        <f>IF(AND(P115&lt;$B$30, P115&gt;$B$35),$B$119,$B$120)</f>
        <v>#DIV/0!</v>
      </c>
      <c r="T115" s="8" t="e">
        <f>IF($Y$46=1,IF(AND($B$40&gt;$F$40,$B$40&gt;$J$40),F115,IF($F$40&gt;$J$40,K115,IF($J$40&gt;$F$40,P115,""))),IF($Y$46=2,F115,IF($Y$46=3,K115,IF($Y$46=4,P115,""))))</f>
        <v>#DIV/0!</v>
      </c>
      <c r="U115" s="8" t="e">
        <f>IF($Y$46=1,IF(AND($B$40&gt;$F$40,$B$40&gt;$J$40),G115,IF($F$40&gt;$J$40,L115,IF($J$40&gt;$F$40,Q115,""))),IF($Y$46=2,G115,IF($Y$46=3,L115,IF($Y$46=4,Q115,""))))</f>
        <v>#DIV/0!</v>
      </c>
      <c r="V115" s="8" t="e">
        <f>IF($Y$46=1,IF(AND($B$40&gt;$F$40,$B$40&gt;$J$40),H115,IF($F$40&gt;$J$40,M115,IF($J$40&gt;$F$40,R115,""))),IF($Y$46=2,H115,IF($Y$46=3,M115,IF($Y$46=4,R115,""))))</f>
        <v>#DIV/0!</v>
      </c>
    </row>
    <row r="116" spans="2:22" hidden="1" x14ac:dyDescent="0.25">
      <c r="C116" s="8">
        <f>M24</f>
        <v>0</v>
      </c>
      <c r="D116" s="8" t="e">
        <f t="shared" si="9"/>
        <v>#DIV/0!</v>
      </c>
      <c r="E116" s="8" t="e">
        <f t="shared" si="6"/>
        <v>#DIV/0!</v>
      </c>
      <c r="J116" s="8" t="e">
        <f t="shared" si="7"/>
        <v>#DIV/0!</v>
      </c>
      <c r="O116" s="8" t="e">
        <f t="shared" si="8"/>
        <v>#DIV/0!</v>
      </c>
    </row>
    <row r="117" spans="2:22" hidden="1" x14ac:dyDescent="0.25">
      <c r="C117" s="8">
        <f>N24</f>
        <v>0</v>
      </c>
      <c r="D117" s="8" t="e">
        <f t="shared" si="9"/>
        <v>#DIV/0!</v>
      </c>
      <c r="E117" s="8" t="e">
        <f t="shared" si="6"/>
        <v>#DIV/0!</v>
      </c>
      <c r="J117" s="8" t="e">
        <f t="shared" si="7"/>
        <v>#DIV/0!</v>
      </c>
      <c r="O117" s="8" t="e">
        <f t="shared" si="8"/>
        <v>#DIV/0!</v>
      </c>
    </row>
    <row r="118" spans="2:22" hidden="1" x14ac:dyDescent="0.25"/>
    <row r="119" spans="2:22" hidden="1" x14ac:dyDescent="0.25">
      <c r="B119" s="8" t="s">
        <v>37</v>
      </c>
    </row>
    <row r="120" spans="2:22" hidden="1" x14ac:dyDescent="0.25">
      <c r="B120" s="9" t="s">
        <v>36</v>
      </c>
    </row>
    <row r="121" spans="2:22" hidden="1" x14ac:dyDescent="0.25"/>
    <row r="122" spans="2:22" hidden="1" x14ac:dyDescent="0.25">
      <c r="B122" s="8" t="e">
        <f>IF(0.99&gt;B40,B124,B125)</f>
        <v>#VALUE!</v>
      </c>
    </row>
    <row r="123" spans="2:22" hidden="1" x14ac:dyDescent="0.25"/>
    <row r="124" spans="2:22" hidden="1" x14ac:dyDescent="0.25">
      <c r="B124" s="9" t="s">
        <v>46</v>
      </c>
    </row>
    <row r="125" spans="2:22" hidden="1" x14ac:dyDescent="0.25">
      <c r="B125" s="8" t="s">
        <v>47</v>
      </c>
    </row>
    <row r="126" spans="2:22" hidden="1" x14ac:dyDescent="0.25"/>
  </sheetData>
  <sheetProtection algorithmName="SHA-512" hashValue="hZmYagi4TgVjRRy7Ve387tHsZZ2E0KSkfaDhda11yghTRBhn9Qji+dRcU/dcZbDYA5KrdPEVcg2aoZu3mRbTTw==" saltValue="hEIY3S8bjIBb9UwmM5mhmQ==" spinCount="100000" sheet="1" objects="1" scenarios="1"/>
  <mergeCells count="33">
    <mergeCell ref="C11:E11"/>
    <mergeCell ref="F11:H11"/>
    <mergeCell ref="I11:K11"/>
    <mergeCell ref="L11:N11"/>
    <mergeCell ref="C9:E9"/>
    <mergeCell ref="F9:H9"/>
    <mergeCell ref="I9:K9"/>
    <mergeCell ref="L9:N9"/>
    <mergeCell ref="C10:E10"/>
    <mergeCell ref="F10:H10"/>
    <mergeCell ref="I10:K10"/>
    <mergeCell ref="L10:N10"/>
    <mergeCell ref="L7:N7"/>
    <mergeCell ref="C8:E8"/>
    <mergeCell ref="F8:H8"/>
    <mergeCell ref="I8:K8"/>
    <mergeCell ref="L8:N8"/>
    <mergeCell ref="B13:N15"/>
    <mergeCell ref="C4:E4"/>
    <mergeCell ref="F4:H4"/>
    <mergeCell ref="I4:K4"/>
    <mergeCell ref="L4:N4"/>
    <mergeCell ref="C5:E5"/>
    <mergeCell ref="F5:H5"/>
    <mergeCell ref="I5:K5"/>
    <mergeCell ref="L5:N5"/>
    <mergeCell ref="C6:E6"/>
    <mergeCell ref="F6:H6"/>
    <mergeCell ref="I6:K6"/>
    <mergeCell ref="L6:N6"/>
    <mergeCell ref="C7:E7"/>
    <mergeCell ref="F7:H7"/>
    <mergeCell ref="I7:K7"/>
  </mergeCells>
  <conditionalFormatting sqref="H46:H117">
    <cfRule type="containsText" dxfId="61" priority="5" operator="containsText" text="Outside Range">
      <formula>NOT(ISERROR(SEARCH("Outside Range",H46)))</formula>
    </cfRule>
  </conditionalFormatting>
  <conditionalFormatting sqref="M46:M117">
    <cfRule type="containsText" dxfId="60" priority="4" operator="containsText" text="Outside Range">
      <formula>NOT(ISERROR(SEARCH("Outside Range",M46)))</formula>
    </cfRule>
  </conditionalFormatting>
  <conditionalFormatting sqref="R46:R117">
    <cfRule type="containsText" dxfId="59" priority="3" operator="containsText" text="Outside Range">
      <formula>NOT(ISERROR(SEARCH("Outside Range",R46)))</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3313" r:id="rId3" name="Drop Down 1">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mc:AlternateContent xmlns:mc="http://schemas.openxmlformats.org/markup-compatibility/2006">
          <mc:Choice Requires="x14">
            <control shapeId="13314" r:id="rId4" name="Drop Down 2">
              <controlPr locked="0" defaultSize="0" autoLine="0" autoPict="0">
                <anchor moveWithCells="1">
                  <from>
                    <xdr:col>15</xdr:col>
                    <xdr:colOff>0</xdr:colOff>
                    <xdr:row>3</xdr:row>
                    <xdr:rowOff>0</xdr:rowOff>
                  </from>
                  <to>
                    <xdr:col>16</xdr:col>
                    <xdr:colOff>0</xdr:colOff>
                    <xdr:row>4</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Instructions</vt:lpstr>
      <vt:lpstr>QuantiFluor One</vt:lpstr>
      <vt:lpstr>QuantiFluor One Results</vt:lpstr>
      <vt:lpstr>dsDNA Standard Curve</vt:lpstr>
      <vt:lpstr>dsDNA Results</vt:lpstr>
      <vt:lpstr>384 well dsDNA Standard Curve</vt:lpstr>
      <vt:lpstr>384 well dsDNA Results</vt:lpstr>
      <vt:lpstr>RNA High Standard Curve</vt:lpstr>
      <vt:lpstr>RNA Low Standard Curve</vt:lpstr>
      <vt:lpstr>RNA Results</vt:lpstr>
      <vt:lpstr>ssDNA High Standard Curve</vt:lpstr>
      <vt:lpstr>ssDNA Low Standard Curve</vt:lpstr>
      <vt:lpstr>ssDNA Results</vt:lpstr>
      <vt:lpstr>QuantiFluor Open</vt:lpstr>
      <vt:lpstr>QuantiFluor Open Results</vt:lpstr>
    </vt:vector>
  </TitlesOfParts>
  <Company>Promega Corp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mbratz</dc:creator>
  <cp:lastModifiedBy>Isobel Maciver</cp:lastModifiedBy>
  <dcterms:created xsi:type="dcterms:W3CDTF">2012-10-04T12:14:39Z</dcterms:created>
  <dcterms:modified xsi:type="dcterms:W3CDTF">2018-05-09T16:06:40Z</dcterms:modified>
</cp:coreProperties>
</file>